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CUENTA PUBLICA 2024\TOMO 3 EJECUTIVO\II INFORMACIÓN PRESUPUESTAL\"/>
    </mc:Choice>
  </mc:AlternateContent>
  <bookViews>
    <workbookView xWindow="0" yWindow="0" windowWidth="28800" windowHeight="11715" tabRatio="819"/>
  </bookViews>
  <sheets>
    <sheet name="RESUMEN PARTS. Y APORTS." sheetId="75" r:id="rId1"/>
    <sheet name="PARTS. FED.MPIOS. 2024." sheetId="52" r:id="rId2"/>
    <sheet name="FAISM 2024." sheetId="50" r:id="rId3"/>
    <sheet name="FORTAMUN 2024." sheetId="48" r:id="rId4"/>
    <sheet name="PAGOS POR FONDOS 2024." sheetId="76" r:id="rId5"/>
    <sheet name="PAGO PARTS. A COM. 2024 " sheetId="80" r:id="rId6"/>
    <sheet name="FAISM PAGO A COM. 2024" sheetId="81" r:id="rId7"/>
    <sheet name="FORTAMUN PAGO A COM. 2024" sheetId="82" r:id="rId8"/>
    <sheet name="OTROS PAGOS" sheetId="83" r:id="rId9"/>
  </sheets>
  <definedNames>
    <definedName name="_xlnm.Print_Area" localSheetId="2">'FAISM 2024.'!$A$1:$C$149</definedName>
    <definedName name="_xlnm.Print_Area" localSheetId="3">'FORTAMUN 2024.'!$A$2:$C$155</definedName>
    <definedName name="_xlnm.Print_Area" localSheetId="4">'PAGOS POR FONDOS 2024.'!$A$1:$Q$160</definedName>
    <definedName name="_xlnm.Print_Area" localSheetId="1">'PARTS. FED.MPIOS. 2024.'!$A$2:$E$154</definedName>
    <definedName name="_xlnm.Print_Area" localSheetId="0">'RESUMEN PARTS. Y APORTS.'!$A$1:$D$24</definedName>
  </definedNames>
  <calcPr calcId="191029"/>
  <customWorkbookViews>
    <customWorkbookView name="USUARIO1 - Vista personalizada" guid="{1E4DFE20-C0F4-11D7-A4B7-0004753870C5}" mergeInterval="0" personalView="1" maximized="1" windowWidth="796" windowHeight="438" tabRatio="825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6" i="52" l="1"/>
  <c r="B148" i="52" s="1"/>
  <c r="E106" i="83"/>
  <c r="E100" i="83"/>
  <c r="F100" i="83" s="1"/>
  <c r="E95" i="83"/>
  <c r="F95" i="83" s="1"/>
  <c r="E60" i="83"/>
  <c r="F60" i="83" s="1"/>
  <c r="E48" i="83"/>
  <c r="E124" i="83" s="1"/>
  <c r="D124" i="83"/>
  <c r="C124" i="83"/>
  <c r="F122" i="83"/>
  <c r="F121" i="83"/>
  <c r="F120" i="83"/>
  <c r="F119" i="83"/>
  <c r="F118" i="83"/>
  <c r="F117" i="83"/>
  <c r="F116" i="83"/>
  <c r="F115" i="83"/>
  <c r="F114" i="83"/>
  <c r="F113" i="83"/>
  <c r="F112" i="83"/>
  <c r="F111" i="83"/>
  <c r="F110" i="83"/>
  <c r="F109" i="83"/>
  <c r="F108" i="83"/>
  <c r="F107" i="83"/>
  <c r="F106" i="83"/>
  <c r="F105" i="83"/>
  <c r="F104" i="83"/>
  <c r="F103" i="83"/>
  <c r="F102" i="83"/>
  <c r="F101" i="83"/>
  <c r="F99" i="83"/>
  <c r="F98" i="83"/>
  <c r="F97" i="83"/>
  <c r="F96" i="83"/>
  <c r="F94" i="83"/>
  <c r="F93" i="83"/>
  <c r="F92" i="83"/>
  <c r="F91" i="83"/>
  <c r="F90" i="83"/>
  <c r="F89" i="83"/>
  <c r="F88" i="83"/>
  <c r="F87" i="83"/>
  <c r="F86" i="83"/>
  <c r="F85" i="83"/>
  <c r="F84" i="83"/>
  <c r="F83" i="83"/>
  <c r="F82" i="83"/>
  <c r="F81" i="83"/>
  <c r="F80" i="83"/>
  <c r="F79" i="83"/>
  <c r="F78" i="83"/>
  <c r="F77" i="83"/>
  <c r="F76" i="83"/>
  <c r="F75" i="83"/>
  <c r="F74" i="83"/>
  <c r="F73" i="83"/>
  <c r="F72" i="83"/>
  <c r="F71" i="83"/>
  <c r="F70" i="83"/>
  <c r="F69" i="83"/>
  <c r="F68" i="83"/>
  <c r="F67" i="83"/>
  <c r="F66" i="83"/>
  <c r="F65" i="83"/>
  <c r="F64" i="83"/>
  <c r="F63" i="83"/>
  <c r="F62" i="83"/>
  <c r="F61" i="83"/>
  <c r="F59" i="83"/>
  <c r="F58" i="83"/>
  <c r="F57" i="83"/>
  <c r="F56" i="83"/>
  <c r="F55" i="83"/>
  <c r="F54" i="83"/>
  <c r="F53" i="83"/>
  <c r="F52" i="83"/>
  <c r="F51" i="83"/>
  <c r="F50" i="83"/>
  <c r="F49" i="83"/>
  <c r="F47" i="83"/>
  <c r="F46" i="83"/>
  <c r="F45" i="83"/>
  <c r="F44" i="83"/>
  <c r="F43" i="83"/>
  <c r="F42" i="83"/>
  <c r="F41" i="83"/>
  <c r="F40" i="83"/>
  <c r="F39" i="83"/>
  <c r="F38" i="83"/>
  <c r="F37" i="83"/>
  <c r="F36" i="83"/>
  <c r="F35" i="83"/>
  <c r="F34" i="83"/>
  <c r="F33" i="83"/>
  <c r="F32" i="83"/>
  <c r="F31" i="83"/>
  <c r="F30" i="83"/>
  <c r="F29" i="83"/>
  <c r="F28" i="83"/>
  <c r="F27" i="83"/>
  <c r="F26" i="83"/>
  <c r="F25" i="83"/>
  <c r="F24" i="83"/>
  <c r="F23" i="83"/>
  <c r="F22" i="83"/>
  <c r="F21" i="83"/>
  <c r="F20" i="83"/>
  <c r="F19" i="83"/>
  <c r="F18" i="83"/>
  <c r="F17" i="83"/>
  <c r="F16" i="83"/>
  <c r="F15" i="83"/>
  <c r="F14" i="83"/>
  <c r="F13" i="83"/>
  <c r="F12" i="83"/>
  <c r="F11" i="83"/>
  <c r="F10" i="83"/>
  <c r="Q45" i="80"/>
  <c r="Q44" i="80"/>
  <c r="Q43" i="80"/>
  <c r="C50" i="80"/>
  <c r="D50" i="80"/>
  <c r="E50" i="80"/>
  <c r="F50" i="80"/>
  <c r="G50" i="80"/>
  <c r="H50" i="80"/>
  <c r="I50" i="80"/>
  <c r="J50" i="80"/>
  <c r="K50" i="80"/>
  <c r="L50" i="80"/>
  <c r="M50" i="80"/>
  <c r="N50" i="80"/>
  <c r="O50" i="80"/>
  <c r="P50" i="80"/>
  <c r="B50" i="80"/>
  <c r="Q48" i="80"/>
  <c r="Q49" i="80"/>
  <c r="C49" i="82"/>
  <c r="B49" i="82"/>
  <c r="C48" i="81"/>
  <c r="B48" i="81"/>
  <c r="Q47" i="80"/>
  <c r="Q46" i="80"/>
  <c r="Q42" i="80"/>
  <c r="Q41" i="80"/>
  <c r="Q40" i="80"/>
  <c r="Q39" i="80"/>
  <c r="Q38" i="80"/>
  <c r="Q37" i="80"/>
  <c r="Q36" i="80"/>
  <c r="Q35" i="80"/>
  <c r="Q34" i="80"/>
  <c r="Q33" i="80"/>
  <c r="Q32" i="80"/>
  <c r="Q31" i="80"/>
  <c r="Q30" i="80"/>
  <c r="Q29" i="80"/>
  <c r="Q28" i="80"/>
  <c r="Q27" i="80"/>
  <c r="Q26" i="80"/>
  <c r="Q25" i="80"/>
  <c r="Q24" i="80"/>
  <c r="Q23" i="80"/>
  <c r="Q22" i="80"/>
  <c r="Q21" i="80"/>
  <c r="Q20" i="80"/>
  <c r="Q19" i="80"/>
  <c r="Q18" i="80"/>
  <c r="Q50" i="80" s="1"/>
  <c r="Q17" i="80"/>
  <c r="Q16" i="80"/>
  <c r="Q15" i="80"/>
  <c r="Q14" i="80"/>
  <c r="Q13" i="80"/>
  <c r="Q12" i="80"/>
  <c r="C147" i="52"/>
  <c r="B9" i="75" s="1"/>
  <c r="D147" i="52"/>
  <c r="E147" i="52"/>
  <c r="C151" i="48"/>
  <c r="B12" i="75"/>
  <c r="B151" i="48"/>
  <c r="A54" i="50"/>
  <c r="Q114" i="76"/>
  <c r="Q115" i="76"/>
  <c r="Q116" i="76"/>
  <c r="Q117" i="76"/>
  <c r="Q118" i="76"/>
  <c r="Q119" i="76"/>
  <c r="Q120" i="76"/>
  <c r="Q121" i="76"/>
  <c r="Q122" i="76"/>
  <c r="Q123" i="76"/>
  <c r="Q124" i="76"/>
  <c r="Q125" i="76"/>
  <c r="Q126" i="76"/>
  <c r="Q127" i="76"/>
  <c r="Q128" i="76"/>
  <c r="Q129" i="76"/>
  <c r="Q130" i="76"/>
  <c r="Q131" i="76"/>
  <c r="Q132" i="76"/>
  <c r="Q133" i="76"/>
  <c r="Q134" i="76"/>
  <c r="Q135" i="76"/>
  <c r="Q136" i="76"/>
  <c r="Q137" i="76"/>
  <c r="Q138" i="76"/>
  <c r="Q139" i="76"/>
  <c r="Q140" i="76"/>
  <c r="Q141" i="76"/>
  <c r="Q142" i="76"/>
  <c r="Q143" i="76"/>
  <c r="Q144" i="76"/>
  <c r="Q145" i="76"/>
  <c r="Q146" i="76"/>
  <c r="Q147" i="76"/>
  <c r="Q148" i="76"/>
  <c r="Q149" i="76"/>
  <c r="Q113" i="76"/>
  <c r="Q64" i="76"/>
  <c r="Q65" i="76"/>
  <c r="Q66" i="76"/>
  <c r="Q67" i="76"/>
  <c r="Q68" i="76"/>
  <c r="Q69" i="76"/>
  <c r="Q70" i="76"/>
  <c r="Q71" i="76"/>
  <c r="Q72" i="76"/>
  <c r="Q73" i="76"/>
  <c r="Q74" i="76"/>
  <c r="Q75" i="76"/>
  <c r="Q76" i="76"/>
  <c r="Q77" i="76"/>
  <c r="Q78" i="76"/>
  <c r="Q79" i="76"/>
  <c r="Q80" i="76"/>
  <c r="Q81" i="76"/>
  <c r="Q82" i="76"/>
  <c r="Q83" i="76"/>
  <c r="Q84" i="76"/>
  <c r="Q85" i="76"/>
  <c r="Q86" i="76"/>
  <c r="Q87" i="76"/>
  <c r="Q88" i="76"/>
  <c r="Q89" i="76"/>
  <c r="Q90" i="76"/>
  <c r="Q91" i="76"/>
  <c r="Q92" i="76"/>
  <c r="Q93" i="76"/>
  <c r="Q94" i="76"/>
  <c r="Q95" i="76"/>
  <c r="Q96" i="76"/>
  <c r="Q97" i="76"/>
  <c r="Q98" i="76"/>
  <c r="Q99" i="76"/>
  <c r="Q100" i="76"/>
  <c r="Q63" i="76"/>
  <c r="Q13" i="76"/>
  <c r="Q14" i="76"/>
  <c r="Q151" i="76" s="1"/>
  <c r="Q15" i="76"/>
  <c r="Q16" i="76"/>
  <c r="Q17" i="76"/>
  <c r="Q18" i="76"/>
  <c r="Q19" i="76"/>
  <c r="Q20" i="76"/>
  <c r="Q21" i="76"/>
  <c r="Q22" i="76"/>
  <c r="Q23" i="76"/>
  <c r="Q24" i="76"/>
  <c r="Q25" i="76"/>
  <c r="Q26" i="76"/>
  <c r="Q27" i="76"/>
  <c r="Q28" i="76"/>
  <c r="Q29" i="76"/>
  <c r="Q30" i="76"/>
  <c r="Q31" i="76"/>
  <c r="Q32" i="76"/>
  <c r="Q33" i="76"/>
  <c r="Q34" i="76"/>
  <c r="Q35" i="76"/>
  <c r="Q36" i="76"/>
  <c r="Q37" i="76"/>
  <c r="Q38" i="76"/>
  <c r="Q39" i="76"/>
  <c r="Q40" i="76"/>
  <c r="Q41" i="76"/>
  <c r="Q42" i="76"/>
  <c r="Q43" i="76"/>
  <c r="Q44" i="76"/>
  <c r="Q45" i="76"/>
  <c r="Q46" i="76"/>
  <c r="Q47" i="76"/>
  <c r="Q48" i="76"/>
  <c r="Q49" i="76"/>
  <c r="Q12" i="76"/>
  <c r="P151" i="76"/>
  <c r="J151" i="76"/>
  <c r="E151" i="76"/>
  <c r="C151" i="76"/>
  <c r="A103" i="50"/>
  <c r="D151" i="76"/>
  <c r="F151" i="76"/>
  <c r="G151" i="76"/>
  <c r="H151" i="76"/>
  <c r="I151" i="76"/>
  <c r="K151" i="76"/>
  <c r="L151" i="76"/>
  <c r="M151" i="76"/>
  <c r="N151" i="76"/>
  <c r="O151" i="76"/>
  <c r="A101" i="52"/>
  <c r="A53" i="52"/>
  <c r="A105" i="76"/>
  <c r="A55" i="76"/>
  <c r="A107" i="48"/>
  <c r="A56" i="48"/>
  <c r="B151" i="76"/>
  <c r="D16" i="52"/>
  <c r="E16" i="52"/>
  <c r="C146" i="52"/>
  <c r="C148" i="52" s="1"/>
  <c r="D95" i="52"/>
  <c r="E95" i="52"/>
  <c r="D94" i="52"/>
  <c r="E94" i="52"/>
  <c r="D93" i="52"/>
  <c r="E93" i="52"/>
  <c r="D92" i="52"/>
  <c r="E92" i="52"/>
  <c r="D91" i="52"/>
  <c r="E91" i="52" s="1"/>
  <c r="D90" i="52"/>
  <c r="E90" i="52" s="1"/>
  <c r="D89" i="52"/>
  <c r="E89" i="52"/>
  <c r="D88" i="52"/>
  <c r="E88" i="52"/>
  <c r="D87" i="52"/>
  <c r="E87" i="52"/>
  <c r="D86" i="52"/>
  <c r="E86" i="52"/>
  <c r="D85" i="52"/>
  <c r="E85" i="52"/>
  <c r="D84" i="52"/>
  <c r="E84" i="52"/>
  <c r="D83" i="52"/>
  <c r="E83" i="52" s="1"/>
  <c r="D82" i="52"/>
  <c r="E82" i="52"/>
  <c r="D81" i="52"/>
  <c r="E81" i="52"/>
  <c r="D80" i="52"/>
  <c r="E80" i="52"/>
  <c r="D79" i="52"/>
  <c r="E79" i="52"/>
  <c r="D78" i="52"/>
  <c r="E78" i="52"/>
  <c r="D77" i="52"/>
  <c r="E77" i="52"/>
  <c r="D76" i="52"/>
  <c r="E76" i="52"/>
  <c r="D75" i="52"/>
  <c r="E75" i="52" s="1"/>
  <c r="D74" i="52"/>
  <c r="E74" i="52"/>
  <c r="D73" i="52"/>
  <c r="E73" i="52"/>
  <c r="D72" i="52"/>
  <c r="E72" i="52"/>
  <c r="D71" i="52"/>
  <c r="E71" i="52"/>
  <c r="D70" i="52"/>
  <c r="E70" i="52"/>
  <c r="D69" i="52"/>
  <c r="E69" i="52"/>
  <c r="D68" i="52"/>
  <c r="E68" i="52"/>
  <c r="D67" i="52"/>
  <c r="E67" i="52" s="1"/>
  <c r="D66" i="52"/>
  <c r="E66" i="52"/>
  <c r="D144" i="52"/>
  <c r="E144" i="52"/>
  <c r="B146" i="50"/>
  <c r="C146" i="50"/>
  <c r="B11" i="75"/>
  <c r="C10" i="75" s="1"/>
  <c r="D10" i="52"/>
  <c r="E10" i="52"/>
  <c r="D11" i="52"/>
  <c r="E11" i="52"/>
  <c r="D12" i="52"/>
  <c r="E12" i="52" s="1"/>
  <c r="D13" i="52"/>
  <c r="E13" i="52" s="1"/>
  <c r="D14" i="52"/>
  <c r="E14" i="52" s="1"/>
  <c r="D15" i="52"/>
  <c r="E15" i="52"/>
  <c r="D17" i="52"/>
  <c r="E17" i="52"/>
  <c r="D18" i="52"/>
  <c r="E18" i="52"/>
  <c r="D19" i="52"/>
  <c r="E19" i="52"/>
  <c r="D20" i="52"/>
  <c r="E20" i="52"/>
  <c r="D21" i="52"/>
  <c r="E21" i="52"/>
  <c r="D22" i="52"/>
  <c r="E22" i="52"/>
  <c r="D23" i="52"/>
  <c r="E23" i="52" s="1"/>
  <c r="D24" i="52"/>
  <c r="E24" i="52"/>
  <c r="D25" i="52"/>
  <c r="E25" i="52"/>
  <c r="D26" i="52"/>
  <c r="E26" i="52"/>
  <c r="D27" i="52"/>
  <c r="E27" i="52"/>
  <c r="D28" i="52"/>
  <c r="E28" i="52"/>
  <c r="D29" i="52"/>
  <c r="E29" i="52"/>
  <c r="D30" i="52"/>
  <c r="E30" i="52"/>
  <c r="D31" i="52"/>
  <c r="E31" i="52" s="1"/>
  <c r="D32" i="52"/>
  <c r="E32" i="52"/>
  <c r="D33" i="52"/>
  <c r="E33" i="52"/>
  <c r="D34" i="52"/>
  <c r="E34" i="52"/>
  <c r="D35" i="52"/>
  <c r="E35" i="52"/>
  <c r="D36" i="52"/>
  <c r="E36" i="52"/>
  <c r="D37" i="52"/>
  <c r="E37" i="52"/>
  <c r="D38" i="52"/>
  <c r="E38" i="52"/>
  <c r="D39" i="52"/>
  <c r="E39" i="52" s="1"/>
  <c r="D40" i="52"/>
  <c r="E40" i="52"/>
  <c r="D41" i="52"/>
  <c r="E41" i="52"/>
  <c r="D42" i="52"/>
  <c r="E42" i="52"/>
  <c r="D43" i="52"/>
  <c r="E43" i="52"/>
  <c r="D44" i="52"/>
  <c r="E44" i="52"/>
  <c r="D45" i="52"/>
  <c r="E45" i="52"/>
  <c r="D46" i="52"/>
  <c r="E46" i="52"/>
  <c r="D47" i="52"/>
  <c r="E47" i="52" s="1"/>
  <c r="D59" i="52"/>
  <c r="E59" i="52"/>
  <c r="D60" i="52"/>
  <c r="E60" i="52"/>
  <c r="D61" i="52"/>
  <c r="E61" i="52"/>
  <c r="D62" i="52"/>
  <c r="E62" i="52"/>
  <c r="D63" i="52"/>
  <c r="E63" i="52"/>
  <c r="D64" i="52"/>
  <c r="E64" i="52"/>
  <c r="D65" i="52"/>
  <c r="E65" i="52"/>
  <c r="D107" i="52"/>
  <c r="E107" i="52" s="1"/>
  <c r="D108" i="52"/>
  <c r="E108" i="52"/>
  <c r="D109" i="52"/>
  <c r="E109" i="52"/>
  <c r="D110" i="52"/>
  <c r="E110" i="52"/>
  <c r="D111" i="52"/>
  <c r="E111" i="52"/>
  <c r="D112" i="52"/>
  <c r="E112" i="52"/>
  <c r="D113" i="52"/>
  <c r="E113" i="52"/>
  <c r="D114" i="52"/>
  <c r="E114" i="52"/>
  <c r="D115" i="52"/>
  <c r="E115" i="52" s="1"/>
  <c r="D116" i="52"/>
  <c r="E116" i="52"/>
  <c r="D117" i="52"/>
  <c r="E117" i="52"/>
  <c r="D118" i="52"/>
  <c r="E118" i="52"/>
  <c r="D119" i="52"/>
  <c r="E119" i="52"/>
  <c r="D120" i="52"/>
  <c r="E120" i="52"/>
  <c r="D121" i="52"/>
  <c r="E121" i="52"/>
  <c r="D122" i="52"/>
  <c r="E122" i="52"/>
  <c r="D123" i="52"/>
  <c r="E123" i="52" s="1"/>
  <c r="D124" i="52"/>
  <c r="E124" i="52"/>
  <c r="D125" i="52"/>
  <c r="E125" i="52"/>
  <c r="D126" i="52"/>
  <c r="E126" i="52"/>
  <c r="D127" i="52"/>
  <c r="E127" i="52"/>
  <c r="D128" i="52"/>
  <c r="E128" i="52"/>
  <c r="D129" i="52"/>
  <c r="E129" i="52"/>
  <c r="D130" i="52"/>
  <c r="E130" i="52"/>
  <c r="D131" i="52"/>
  <c r="E131" i="52" s="1"/>
  <c r="D132" i="52"/>
  <c r="E132" i="52"/>
  <c r="D133" i="52"/>
  <c r="E133" i="52"/>
  <c r="D134" i="52"/>
  <c r="E134" i="52"/>
  <c r="D135" i="52"/>
  <c r="E135" i="52"/>
  <c r="D136" i="52"/>
  <c r="E136" i="52"/>
  <c r="D137" i="52"/>
  <c r="E137" i="52"/>
  <c r="D138" i="52"/>
  <c r="E138" i="52"/>
  <c r="D139" i="52"/>
  <c r="E139" i="52" s="1"/>
  <c r="D140" i="52"/>
  <c r="E140" i="52"/>
  <c r="D141" i="52"/>
  <c r="E141" i="52"/>
  <c r="D142" i="52"/>
  <c r="E142" i="52"/>
  <c r="D143" i="52"/>
  <c r="E143" i="52"/>
  <c r="B8" i="75"/>
  <c r="C7" i="75" l="1"/>
  <c r="F48" i="83"/>
  <c r="D146" i="52"/>
  <c r="F124" i="83"/>
  <c r="D148" i="52" l="1"/>
  <c r="E148" i="52" s="1"/>
  <c r="E146" i="52"/>
  <c r="C15" i="75"/>
  <c r="D11" i="75" l="1"/>
  <c r="D10" i="75"/>
  <c r="D9" i="75"/>
  <c r="D12" i="75"/>
  <c r="D8" i="75"/>
  <c r="D15" i="75" s="1"/>
  <c r="D7" i="75"/>
</calcChain>
</file>

<file path=xl/sharedStrings.xml><?xml version="1.0" encoding="utf-8"?>
<sst xmlns="http://schemas.openxmlformats.org/spreadsheetml/2006/main" count="1069" uniqueCount="404">
  <si>
    <t>PESOS</t>
  </si>
  <si>
    <t>%</t>
  </si>
  <si>
    <t>TOTAL</t>
  </si>
  <si>
    <t>PARTICIPACIONES A MUNICIPIOS</t>
  </si>
  <si>
    <t>(  pesos )</t>
  </si>
  <si>
    <t>MUNICIPIOS</t>
  </si>
  <si>
    <t>ESTIMADAS</t>
  </si>
  <si>
    <t>PAGADAS</t>
  </si>
  <si>
    <t>ACUITZIO</t>
  </si>
  <si>
    <t>AGUILILLA</t>
  </si>
  <si>
    <t>ALVARO OBREGON</t>
  </si>
  <si>
    <t>ANGAMACUTIRO</t>
  </si>
  <si>
    <t>ANGANGUEO</t>
  </si>
  <si>
    <t>APATZINGAN</t>
  </si>
  <si>
    <t>APORO</t>
  </si>
  <si>
    <t>AQUILA</t>
  </si>
  <si>
    <t>ARIO DE ROSALES</t>
  </si>
  <si>
    <t>ARTEAGA</t>
  </si>
  <si>
    <t>BRISEÑAS</t>
  </si>
  <si>
    <t>BUENA VISTA</t>
  </si>
  <si>
    <t>CARACUARO</t>
  </si>
  <si>
    <t>COAHUAYANA</t>
  </si>
  <si>
    <t>COALCOMAN</t>
  </si>
  <si>
    <t>COENEO</t>
  </si>
  <si>
    <t>CONTEPEC</t>
  </si>
  <si>
    <t>COPANDARO</t>
  </si>
  <si>
    <t>COTIJA</t>
  </si>
  <si>
    <t>CUITZEO</t>
  </si>
  <si>
    <t>CHARAPAN</t>
  </si>
  <si>
    <t>CHARO</t>
  </si>
  <si>
    <t>CHAVINDA</t>
  </si>
  <si>
    <t>CHERAN</t>
  </si>
  <si>
    <t>CHILCHOTA</t>
  </si>
  <si>
    <t>CHINICUILA</t>
  </si>
  <si>
    <t>CHUCANDIRO</t>
  </si>
  <si>
    <t>CHURINTZIO</t>
  </si>
  <si>
    <t>CHURUMUCO</t>
  </si>
  <si>
    <t>ECUANDUREO</t>
  </si>
  <si>
    <t>EPITACIO HUERTA</t>
  </si>
  <si>
    <t>ERONGARICUARO</t>
  </si>
  <si>
    <t>GABRIEL ZAMORA</t>
  </si>
  <si>
    <t>HIDALGO</t>
  </si>
  <si>
    <t>LA HUACANA</t>
  </si>
  <si>
    <t>HUANDACAREO</t>
  </si>
  <si>
    <t>HUANIQUEO</t>
  </si>
  <si>
    <t>HUETAMO</t>
  </si>
  <si>
    <t>HUIRAMBA</t>
  </si>
  <si>
    <t>INDAPARAPEO</t>
  </si>
  <si>
    <t>IRIMBO</t>
  </si>
  <si>
    <t>IXTLAN</t>
  </si>
  <si>
    <t>JACONA</t>
  </si>
  <si>
    <t>JIMENEZ</t>
  </si>
  <si>
    <t>JIQUILPAN</t>
  </si>
  <si>
    <t>JOSE SIXTO VERDUZCO</t>
  </si>
  <si>
    <t>JUAREZ</t>
  </si>
  <si>
    <t>JUNGAPEO</t>
  </si>
  <si>
    <t>LAGUNILLAS</t>
  </si>
  <si>
    <t>MADERO</t>
  </si>
  <si>
    <t>MARAVATIO</t>
  </si>
  <si>
    <t>MARCOS CASTELLANOS</t>
  </si>
  <si>
    <t>LAZARO CARDENAS</t>
  </si>
  <si>
    <t>MORELIA</t>
  </si>
  <si>
    <t>MORELOS</t>
  </si>
  <si>
    <t>MUGICA</t>
  </si>
  <si>
    <t>NAHUATZEN</t>
  </si>
  <si>
    <t>NOCUPETARO</t>
  </si>
  <si>
    <t>NVO PARANGARICUTIRO</t>
  </si>
  <si>
    <t>NUEVO URECHO</t>
  </si>
  <si>
    <t>NUMARAN</t>
  </si>
  <si>
    <t>OCAMPO</t>
  </si>
  <si>
    <t>PAJACUARAN</t>
  </si>
  <si>
    <t>PANINDICUARO</t>
  </si>
  <si>
    <t>PARACUARO</t>
  </si>
  <si>
    <t>PARACHO</t>
  </si>
  <si>
    <t>PATZCUARO</t>
  </si>
  <si>
    <t>PENJAMILLO</t>
  </si>
  <si>
    <t>PERIBAN</t>
  </si>
  <si>
    <t>LA PIEDAD</t>
  </si>
  <si>
    <t>PUREPERO</t>
  </si>
  <si>
    <t>PURUANDIRO</t>
  </si>
  <si>
    <t>QUERENDARO</t>
  </si>
  <si>
    <t>QUIROGA</t>
  </si>
  <si>
    <t>COJUMATLAN</t>
  </si>
  <si>
    <t>LOS REYES</t>
  </si>
  <si>
    <t>SAHUAYO</t>
  </si>
  <si>
    <t>SAN LUCAS</t>
  </si>
  <si>
    <t>SANTA ANA MAYA</t>
  </si>
  <si>
    <t>SALVADOR ESCALANTE</t>
  </si>
  <si>
    <t>SENGUIO</t>
  </si>
  <si>
    <t>SUSUPUATO</t>
  </si>
  <si>
    <t>TACAMBARO</t>
  </si>
  <si>
    <t>TANCITARO</t>
  </si>
  <si>
    <t>TANGAMANDAPIO</t>
  </si>
  <si>
    <t>TANGANCICUARO</t>
  </si>
  <si>
    <t>TANHUATO</t>
  </si>
  <si>
    <t>TARETAN</t>
  </si>
  <si>
    <t>TARIMBARO</t>
  </si>
  <si>
    <t>TEPALCATEPEC</t>
  </si>
  <si>
    <t>TINGAMBATO</t>
  </si>
  <si>
    <t>TINGUINDIN</t>
  </si>
  <si>
    <t>TIQUICHEO DE N.</t>
  </si>
  <si>
    <t>TLALPUJAHUA</t>
  </si>
  <si>
    <t>TLAZAZALCA</t>
  </si>
  <si>
    <t>TOCUMBO</t>
  </si>
  <si>
    <t>TUMBISCATIO</t>
  </si>
  <si>
    <t>TURICATO</t>
  </si>
  <si>
    <t>TUXPAN</t>
  </si>
  <si>
    <t>TUZANTLA</t>
  </si>
  <si>
    <t>TZINTZUNTZAN</t>
  </si>
  <si>
    <t>TZITZIO</t>
  </si>
  <si>
    <t>URUAPAN</t>
  </si>
  <si>
    <t>VENUSTIANO CARRANZA</t>
  </si>
  <si>
    <t>VILLAMAR</t>
  </si>
  <si>
    <t>VISTA HERMOSA</t>
  </si>
  <si>
    <t>YURECUARO</t>
  </si>
  <si>
    <t>ZACAPU</t>
  </si>
  <si>
    <t>ZAMORA</t>
  </si>
  <si>
    <t>ZINAPARO</t>
  </si>
  <si>
    <t>ZINAPECUARO</t>
  </si>
  <si>
    <t>ZIRACUARETIRO</t>
  </si>
  <si>
    <t>ZITACUARO</t>
  </si>
  <si>
    <t>S U M A S</t>
  </si>
  <si>
    <t>FONDO DE APORTACIONES PARA LA INFRAESTRUCTURA SOCIAL MUNICIPAL</t>
  </si>
  <si>
    <t>M U N I C I P I O S</t>
  </si>
  <si>
    <t>PAGADA</t>
  </si>
  <si>
    <t xml:space="preserve">FONDO DE APORTACIONES PARA EL FORTALECIMIENTO DE LOS MUNICIPIOS </t>
  </si>
  <si>
    <t xml:space="preserve">Y LAS DEMARCACIONES TERRITORIALES DEL DISTRITO FEDERAL </t>
  </si>
  <si>
    <t>TOTAL DE PARTICIPACIONES</t>
  </si>
  <si>
    <t>PARTICIPACIONES A MUNICIPIOS  POR FONDO, PAGADAS</t>
  </si>
  <si>
    <t>DIFERENCIA DE PARTICIPACIONES PAGADAS CONTRA ESTIMADAS</t>
  </si>
  <si>
    <t>NUEVO PARANGARICUTIRO</t>
  </si>
  <si>
    <t xml:space="preserve">NUMARAN </t>
  </si>
  <si>
    <t xml:space="preserve">TINGAMBATO </t>
  </si>
  <si>
    <t xml:space="preserve">TUXPAN </t>
  </si>
  <si>
    <t xml:space="preserve"> I  M  P  O  R  T  E</t>
  </si>
  <si>
    <t>PORCENTAJE</t>
  </si>
  <si>
    <t>SUMA DEL SECTOR</t>
  </si>
  <si>
    <t>PARTICIPACIONES Y APORTACIONES A MUNICIPIOS</t>
  </si>
  <si>
    <t xml:space="preserve">     PARTICIPACIONES A MUNICIPIOS </t>
  </si>
  <si>
    <t>APORTACIONES A MUNICIPIOS</t>
  </si>
  <si>
    <t>FONDO</t>
  </si>
  <si>
    <t>PARTICIPACIONES A MUNICIPIOS POR CUOTAS DE PEAJE</t>
  </si>
  <si>
    <t xml:space="preserve">    PARTICIPACIONES A MUNICIPIOS </t>
  </si>
  <si>
    <t xml:space="preserve">JOSE SIXTO VERDUZCO           </t>
  </si>
  <si>
    <t>(Pesos)</t>
  </si>
  <si>
    <t xml:space="preserve"> LA PIEDAD  (CAPUFE)</t>
  </si>
  <si>
    <t>IMP. ESP.</t>
  </si>
  <si>
    <t>FONDO DE</t>
  </si>
  <si>
    <t>IMP. SOBRE</t>
  </si>
  <si>
    <t>IMPUESTO</t>
  </si>
  <si>
    <t>IMP. A LA</t>
  </si>
  <si>
    <t>DE</t>
  </si>
  <si>
    <t>SOBRE</t>
  </si>
  <si>
    <t>COMP.</t>
  </si>
  <si>
    <t>LOT., RIFAS,</t>
  </si>
  <si>
    <t>VENTA  FINAL</t>
  </si>
  <si>
    <t>GENERAL</t>
  </si>
  <si>
    <t>FOMENTO</t>
  </si>
  <si>
    <t>PROD. Y</t>
  </si>
  <si>
    <t>DEL</t>
  </si>
  <si>
    <t>AUTOMOV.</t>
  </si>
  <si>
    <t>SORTEOS</t>
  </si>
  <si>
    <t>DE GASOL.</t>
  </si>
  <si>
    <t>MPAL.</t>
  </si>
  <si>
    <t>SERVICIOS</t>
  </si>
  <si>
    <t>I.S.A.N.</t>
  </si>
  <si>
    <t>NUEVOS</t>
  </si>
  <si>
    <t>Y CONC.</t>
  </si>
  <si>
    <t>Y DIESEL</t>
  </si>
  <si>
    <t>M  U  N  I  C  I  P  I  O  S</t>
  </si>
  <si>
    <t xml:space="preserve">ACUITZIO                      </t>
  </si>
  <si>
    <t xml:space="preserve">AGUILILLA                     </t>
  </si>
  <si>
    <t xml:space="preserve">ALVARO OBREGON                </t>
  </si>
  <si>
    <t xml:space="preserve">ANGAMACUTIRO                  </t>
  </si>
  <si>
    <t xml:space="preserve">ANGANGUEO                     </t>
  </si>
  <si>
    <t xml:space="preserve">APATZINGAN                    </t>
  </si>
  <si>
    <t xml:space="preserve">APORO                         </t>
  </si>
  <si>
    <t xml:space="preserve">AQUILA                        </t>
  </si>
  <si>
    <t xml:space="preserve">ARIO                          </t>
  </si>
  <si>
    <t xml:space="preserve">ARTEAGA                       </t>
  </si>
  <si>
    <t xml:space="preserve">BRISEÑAS                      </t>
  </si>
  <si>
    <t xml:space="preserve">BUENA VISTA                   </t>
  </si>
  <si>
    <t xml:space="preserve">CARACUARO                     </t>
  </si>
  <si>
    <t xml:space="preserve">COAHUAYANA                    </t>
  </si>
  <si>
    <t xml:space="preserve">COALCOMAN                     </t>
  </si>
  <si>
    <t xml:space="preserve">COENEO                        </t>
  </si>
  <si>
    <t xml:space="preserve">CONTEPEC                      </t>
  </si>
  <si>
    <t xml:space="preserve">COPANDARO                     </t>
  </si>
  <si>
    <t xml:space="preserve">COTIJA                        </t>
  </si>
  <si>
    <t xml:space="preserve">CUITZEO                       </t>
  </si>
  <si>
    <t xml:space="preserve">CHARAPAN                      </t>
  </si>
  <si>
    <t xml:space="preserve">CHARO                         </t>
  </si>
  <si>
    <t xml:space="preserve">CHAVINDA                      </t>
  </si>
  <si>
    <t xml:space="preserve">CHERAN                        </t>
  </si>
  <si>
    <t xml:space="preserve">CHILCHOTA                     </t>
  </si>
  <si>
    <t xml:space="preserve">CHINICUILA                    </t>
  </si>
  <si>
    <t xml:space="preserve">CHUCANDIRO                    </t>
  </si>
  <si>
    <t xml:space="preserve">CHURINTZIO                    </t>
  </si>
  <si>
    <t xml:space="preserve">CHURUMUCO                     </t>
  </si>
  <si>
    <t xml:space="preserve">ECUANDUREO                    </t>
  </si>
  <si>
    <t xml:space="preserve">EPITACIO HUERTA               </t>
  </si>
  <si>
    <t xml:space="preserve">ERONGARICUARO                 </t>
  </si>
  <si>
    <t xml:space="preserve">GABRIEL ZAMORA                </t>
  </si>
  <si>
    <t xml:space="preserve">HIDALGO                       </t>
  </si>
  <si>
    <t xml:space="preserve">LA HUACANA                    </t>
  </si>
  <si>
    <t xml:space="preserve">HUANDACAREO                   </t>
  </si>
  <si>
    <t xml:space="preserve">HUANIQUEO                     </t>
  </si>
  <si>
    <t xml:space="preserve">HUETAMO                       </t>
  </si>
  <si>
    <t xml:space="preserve">HUIRAMBA                      </t>
  </si>
  <si>
    <t xml:space="preserve">INDAPARAPEO                   </t>
  </si>
  <si>
    <t xml:space="preserve">IRIMBO                        </t>
  </si>
  <si>
    <t xml:space="preserve">IXTLAN                        </t>
  </si>
  <si>
    <t xml:space="preserve">JACONA                        </t>
  </si>
  <si>
    <t xml:space="preserve">JIMENEZ                       </t>
  </si>
  <si>
    <t xml:space="preserve">JIQUILPAN                     </t>
  </si>
  <si>
    <t xml:space="preserve">JUAREZ                        </t>
  </si>
  <si>
    <t xml:space="preserve">JUNGAPEO                      </t>
  </si>
  <si>
    <t xml:space="preserve">LAGUNILLAS                    </t>
  </si>
  <si>
    <t xml:space="preserve">MADERO                        </t>
  </si>
  <si>
    <t xml:space="preserve">MARAVATIO                     </t>
  </si>
  <si>
    <t xml:space="preserve">MARCOS CASTELLANOS            </t>
  </si>
  <si>
    <t xml:space="preserve">LAZARO CARDENAS               </t>
  </si>
  <si>
    <t xml:space="preserve">MORELIA                       </t>
  </si>
  <si>
    <t xml:space="preserve">MORELOS                       </t>
  </si>
  <si>
    <t xml:space="preserve">MUGICA                        </t>
  </si>
  <si>
    <t xml:space="preserve">NAHUATZEN                     </t>
  </si>
  <si>
    <t xml:space="preserve">NOCUPETARO                    </t>
  </si>
  <si>
    <t xml:space="preserve">NUEVO PARANGARICUTIRO         </t>
  </si>
  <si>
    <t xml:space="preserve">NUEVO URECHO                  </t>
  </si>
  <si>
    <t xml:space="preserve">NUMARAN                       </t>
  </si>
  <si>
    <t xml:space="preserve">OCAMPO                        </t>
  </si>
  <si>
    <t xml:space="preserve">PAJACUARAN                    </t>
  </si>
  <si>
    <t xml:space="preserve">PANINDICUARO                  </t>
  </si>
  <si>
    <t xml:space="preserve">PARACUARO                     </t>
  </si>
  <si>
    <t xml:space="preserve">PARACHO                       </t>
  </si>
  <si>
    <t xml:space="preserve">PATZCUARO                     </t>
  </si>
  <si>
    <t xml:space="preserve">PENJAMILLO                    </t>
  </si>
  <si>
    <t xml:space="preserve">PERIBAN                       </t>
  </si>
  <si>
    <t xml:space="preserve">LA PIEDAD                     </t>
  </si>
  <si>
    <t xml:space="preserve">PUREPERO                      </t>
  </si>
  <si>
    <t xml:space="preserve">PURUANDIRO                    </t>
  </si>
  <si>
    <t xml:space="preserve">QUERENDARO                    </t>
  </si>
  <si>
    <t xml:space="preserve">QUIROGA                       </t>
  </si>
  <si>
    <t xml:space="preserve">COJUMATLAN DE RÉGULES         </t>
  </si>
  <si>
    <t xml:space="preserve">LOS REYES                     </t>
  </si>
  <si>
    <t xml:space="preserve">SAHUAYO                       </t>
  </si>
  <si>
    <t xml:space="preserve">SAN LUCAS                     </t>
  </si>
  <si>
    <t xml:space="preserve">SANTA ANA MAYA                </t>
  </si>
  <si>
    <t xml:space="preserve">SALVADOR ESCALANTE            </t>
  </si>
  <si>
    <t xml:space="preserve">SENGUIO                       </t>
  </si>
  <si>
    <t xml:space="preserve">SUSUPUATO                     </t>
  </si>
  <si>
    <t xml:space="preserve">TACAMBARO                     </t>
  </si>
  <si>
    <t xml:space="preserve">TANCITARO                     </t>
  </si>
  <si>
    <t xml:space="preserve">TANGAMANDAPIO                 </t>
  </si>
  <si>
    <t xml:space="preserve">TANGANCICUARO                 </t>
  </si>
  <si>
    <t xml:space="preserve">TANHUATO                      </t>
  </si>
  <si>
    <t xml:space="preserve">TARETAN                       </t>
  </si>
  <si>
    <t xml:space="preserve">TARIMBARO                     </t>
  </si>
  <si>
    <t xml:space="preserve">TEPALCATEPEC                  </t>
  </si>
  <si>
    <t xml:space="preserve">TINGAMBATO                    </t>
  </si>
  <si>
    <t xml:space="preserve">TINGUINDIN                    </t>
  </si>
  <si>
    <t xml:space="preserve">TIQUICHEO DE N. ROMERO        </t>
  </si>
  <si>
    <t xml:space="preserve">TLALPUJAHUA                   </t>
  </si>
  <si>
    <t xml:space="preserve">TLAZAZALCA                    </t>
  </si>
  <si>
    <t xml:space="preserve">TOCUMBO                       </t>
  </si>
  <si>
    <t xml:space="preserve">TUMBISCATIO                   </t>
  </si>
  <si>
    <t xml:space="preserve">TURICATO                      </t>
  </si>
  <si>
    <t xml:space="preserve">TUXPAN                        </t>
  </si>
  <si>
    <t xml:space="preserve">TUZANTLA                      </t>
  </si>
  <si>
    <t xml:space="preserve">TZINTZUNTZAN                  </t>
  </si>
  <si>
    <t xml:space="preserve">TZITZIO                       </t>
  </si>
  <si>
    <t xml:space="preserve">URUAPAN                       </t>
  </si>
  <si>
    <t xml:space="preserve">VENUSTIANO CARRANZA           </t>
  </si>
  <si>
    <t xml:space="preserve">VILLAMAR                      </t>
  </si>
  <si>
    <t xml:space="preserve">VISTA HERMOSA                 </t>
  </si>
  <si>
    <t xml:space="preserve">YURECUARO                     </t>
  </si>
  <si>
    <t xml:space="preserve">ZACAPU                        </t>
  </si>
  <si>
    <t xml:space="preserve">ZAMORA                        </t>
  </si>
  <si>
    <t xml:space="preserve">ZINAPARO                      </t>
  </si>
  <si>
    <t xml:space="preserve">ZINAPECUARO                   </t>
  </si>
  <si>
    <t xml:space="preserve">ZIRACUARETIRO                 </t>
  </si>
  <si>
    <t xml:space="preserve">ZITACUARO                     </t>
  </si>
  <si>
    <t>ESTIMADA</t>
  </si>
  <si>
    <t>ISR</t>
  </si>
  <si>
    <t>1.- Se incluyen los pagos realizados a diversos municipios del Estado por concepto del Fondo ISR.</t>
  </si>
  <si>
    <t>(FEIEF)</t>
  </si>
  <si>
    <t>MUNICIPAL</t>
  </si>
  <si>
    <t>FISCALIZACIÓN</t>
  </si>
  <si>
    <t>Y RECAUDACIÓN</t>
  </si>
  <si>
    <t>FONDO DE INFRAESTRUCTURA SOCIAL MUNICIPAL ( FAISM-DF)</t>
  </si>
  <si>
    <t>FONDO PARA EL FORTALECIMIENTO DE LOS MUNICIPIOS ( FORTAMUN-DF )</t>
  </si>
  <si>
    <t>INCENTIVOS</t>
  </si>
  <si>
    <t>POR ENAJENAC.</t>
  </si>
  <si>
    <t>DE BIENES</t>
  </si>
  <si>
    <t>INMUEBLES</t>
  </si>
  <si>
    <t>ARANTEPACUA</t>
  </si>
  <si>
    <t>COMACHUEN</t>
  </si>
  <si>
    <t>PICHATARO</t>
  </si>
  <si>
    <t>C  O  M  U  N  I  D  A  D  E  S</t>
  </si>
  <si>
    <t>PARTICIPACIONES A COMUNIDADES INDIGENAS POR FONDO, PAGADAS</t>
  </si>
  <si>
    <t xml:space="preserve">NOTA: Esta tabla es de carácter informativo, ya que estos importes se encuentran incluidos en los municipios respectivos, </t>
  </si>
  <si>
    <t>IMP.A LA VTA.</t>
  </si>
  <si>
    <t>FINAL DE BEBIDAS</t>
  </si>
  <si>
    <t>CON CONTENIDO</t>
  </si>
  <si>
    <t>ALCOHÓLICO</t>
  </si>
  <si>
    <t>SANTIAGO AZAJO</t>
  </si>
  <si>
    <t>SANTA CRUZ TANACO</t>
  </si>
  <si>
    <t>TURICUARO</t>
  </si>
  <si>
    <t>SANTA FE DE LA LAGUNA</t>
  </si>
  <si>
    <t>TARECUATO</t>
  </si>
  <si>
    <t>LA CANTERA</t>
  </si>
  <si>
    <t>ANGAHUAN</t>
  </si>
  <si>
    <t>SAN ANGEL ZURUMUCAPIO</t>
  </si>
  <si>
    <t>CRESCENCIO MORALES</t>
  </si>
  <si>
    <t>DONACIANO OJEDA</t>
  </si>
  <si>
    <t>NOTAS:</t>
  </si>
  <si>
    <t>OCUMICHO</t>
  </si>
  <si>
    <t>SAN JUAN CARAPAN</t>
  </si>
  <si>
    <t>SAN BENITO DE PALERMO</t>
  </si>
  <si>
    <t xml:space="preserve"> </t>
  </si>
  <si>
    <t>EL COIRE</t>
  </si>
  <si>
    <t>JARÁCUARO</t>
  </si>
  <si>
    <t>SAN CRISTOBAL</t>
  </si>
  <si>
    <t>ISLA DE JANITZIO</t>
  </si>
  <si>
    <t>JESUS DIAZ TSIRIO</t>
  </si>
  <si>
    <t>SICUICHO</t>
  </si>
  <si>
    <t>NUEVO. ZIROSTO</t>
  </si>
  <si>
    <t>SAN FELIPE DE LOS HERREROS</t>
  </si>
  <si>
    <t>SANTA MARIA SEVINA</t>
  </si>
  <si>
    <t>CHERANATZICURIN</t>
  </si>
  <si>
    <t>SAN FRANCISCO PERIBÁN</t>
  </si>
  <si>
    <t>ZACÁN</t>
  </si>
  <si>
    <t>GOBIERNO DEL ESTADO DE MICHOACÁN DE OCAMPO</t>
  </si>
  <si>
    <t>APORTACIÓN</t>
  </si>
  <si>
    <t>SAN MATEO AHUIRAN</t>
  </si>
  <si>
    <t>SAN MIGUEL POMACUARAN</t>
  </si>
  <si>
    <t>SAN ISIDRO</t>
  </si>
  <si>
    <t>CARPINTEROS</t>
  </si>
  <si>
    <t>NOMBRE DE LA COMUNIDAD</t>
  </si>
  <si>
    <t>PAMATACUARO</t>
  </si>
  <si>
    <t>QUINCEO</t>
  </si>
  <si>
    <t>ISLA DE TECUENA</t>
  </si>
  <si>
    <t>SAN MATÍAS EL GRANDE</t>
  </si>
  <si>
    <t>TUPÁTARO</t>
  </si>
  <si>
    <t>TOMENDÁN</t>
  </si>
  <si>
    <t>GOBIERNO DEL ESTADO DE MICHOACAN DE OCAMPO</t>
  </si>
  <si>
    <t>PAGOS DISTINTOS A PARTICIPACIONES A MUNICIPIOS</t>
  </si>
  <si>
    <t>OTROS PAGOS</t>
  </si>
  <si>
    <t>RECURSOS</t>
  </si>
  <si>
    <t>ESTIMULO</t>
  </si>
  <si>
    <t>PAGOS</t>
  </si>
  <si>
    <t>CLAVE</t>
  </si>
  <si>
    <t>MUNICIPIO</t>
  </si>
  <si>
    <t>EXTRAORD.</t>
  </si>
  <si>
    <t>FISCAL</t>
  </si>
  <si>
    <t>DERIVADOS</t>
  </si>
  <si>
    <t>SUMA</t>
  </si>
  <si>
    <t>BUEN FIN</t>
  </si>
  <si>
    <t>DE AUDITORÍAS</t>
  </si>
  <si>
    <t xml:space="preserve">ÁLVARO OBREGÓN                </t>
  </si>
  <si>
    <t xml:space="preserve">APATZINGÁN                    </t>
  </si>
  <si>
    <t xml:space="preserve">CARÁCUARO                     </t>
  </si>
  <si>
    <t xml:space="preserve">COALCOMÁN                     </t>
  </si>
  <si>
    <t xml:space="preserve">COPÁNDARO                     </t>
  </si>
  <si>
    <t xml:space="preserve">CHERÁN                        </t>
  </si>
  <si>
    <t xml:space="preserve">CHUCÁNDIRO                    </t>
  </si>
  <si>
    <t xml:space="preserve">ERONGARÍCUARO                 </t>
  </si>
  <si>
    <t xml:space="preserve">IXTLÁN                        </t>
  </si>
  <si>
    <t xml:space="preserve">JIMÉNEZ                       </t>
  </si>
  <si>
    <t xml:space="preserve">JUÁREZ                        </t>
  </si>
  <si>
    <t xml:space="preserve">MARAVATÍO                     </t>
  </si>
  <si>
    <t xml:space="preserve">LÁZARO CÁRDENAS               </t>
  </si>
  <si>
    <t xml:space="preserve">MÚGICA                        </t>
  </si>
  <si>
    <t xml:space="preserve">NOCUPÉTARO                    </t>
  </si>
  <si>
    <t xml:space="preserve">NUMARÁN                       </t>
  </si>
  <si>
    <t xml:space="preserve">PAJACUARÁN                    </t>
  </si>
  <si>
    <t xml:space="preserve">PANINDÍCUARO                  </t>
  </si>
  <si>
    <t xml:space="preserve">PARÁCUARO                     </t>
  </si>
  <si>
    <t xml:space="preserve">PÁTZCUARO                     </t>
  </si>
  <si>
    <t xml:space="preserve">PERIBÁN                       </t>
  </si>
  <si>
    <t xml:space="preserve">PURÉPERO                      </t>
  </si>
  <si>
    <t xml:space="preserve">PURUÁNDIRO                    </t>
  </si>
  <si>
    <t xml:space="preserve">QUERÉNDARO                    </t>
  </si>
  <si>
    <t xml:space="preserve">COJUMATLÁN DE RÉGULES         </t>
  </si>
  <si>
    <t xml:space="preserve">TACÁMBARO                     </t>
  </si>
  <si>
    <t xml:space="preserve">TANCÍTARO                     </t>
  </si>
  <si>
    <t xml:space="preserve">TANGANCÍCUARO                 </t>
  </si>
  <si>
    <t xml:space="preserve">TARÍMBARO                     </t>
  </si>
  <si>
    <t xml:space="preserve">TINGÜINDÍN                    </t>
  </si>
  <si>
    <t xml:space="preserve">TUMBISCATÍO                   </t>
  </si>
  <si>
    <t xml:space="preserve">YURÉCUARO                     </t>
  </si>
  <si>
    <t xml:space="preserve">ZINÁPARO                      </t>
  </si>
  <si>
    <t xml:space="preserve">ZINAPÉCUARO                   </t>
  </si>
  <si>
    <t xml:space="preserve">ZITÁCUARO                     </t>
  </si>
  <si>
    <t xml:space="preserve">JOSÉ SIXTO VERDUZCO           </t>
  </si>
  <si>
    <t>POR EL  PERÍODO  DEL 1o. DE ENERO AL 31 DE DICIEMBRE DEL AÑO 2024.</t>
  </si>
  <si>
    <t>POR EL PERÍODO DEL 1o. DE ENERO AL 31 DE DICIEMBRE DEL AÑO 2024.</t>
  </si>
  <si>
    <t>POR EL  PERÍODO  DEL 1o. DE ENERO AL 31 DE DICIEMBRE AÑO 2024.</t>
  </si>
  <si>
    <t>PAGO A COMUNIDADES POR EL PERÍODO DEL 1o. DE ENERO AL 31 DE DICIEMBRE DEL AÑO 2024.</t>
  </si>
  <si>
    <t>POR EL  PERIODO  DEL 1o. DE ENERO AL 31 DE DICIEMBRE DEL AÑO 2024.</t>
  </si>
  <si>
    <t>1.- Se incluyen pagos por convenios de carácter estatal; para solventar observaciones de órganos fiscalizadores; y estimulo fiscal por pagos en</t>
  </si>
  <si>
    <t>1.- La diferencia entre el estimado y el pagado corresponde al pago de intereses.</t>
  </si>
  <si>
    <t>medios electrónicos; estos no son considerados participaciones, en términos de la Ley de Coordinación Fiscal federal y estatal.</t>
  </si>
  <si>
    <t>PARTICIPACIONES  AL 31 DE DICIEMBRE DEL AÑO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</si>
</sst>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2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MS Serif"/>
      <family val="1"/>
    </font>
    <font>
      <b/>
      <sz val="6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7"/>
      <color theme="0"/>
      <name val="Arial"/>
      <family val="2"/>
    </font>
    <font>
      <b/>
      <sz val="6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37" fontId="0" fillId="0" borderId="0"/>
    <xf numFmtId="164" fontId="1" fillId="0" borderId="0" applyFont="0" applyFill="0" applyBorder="0" applyAlignment="0" applyProtection="0"/>
    <xf numFmtId="0" fontId="13" fillId="0" borderId="0"/>
  </cellStyleXfs>
  <cellXfs count="152">
    <xf numFmtId="37" fontId="0" fillId="0" borderId="0" xfId="0"/>
    <xf numFmtId="37" fontId="3" fillId="0" borderId="0" xfId="0" applyFont="1"/>
    <xf numFmtId="37" fontId="2" fillId="0" borderId="0" xfId="0" applyFont="1"/>
    <xf numFmtId="3" fontId="3" fillId="0" borderId="0" xfId="0" applyNumberFormat="1" applyFont="1"/>
    <xf numFmtId="37" fontId="9" fillId="0" borderId="0" xfId="0" applyFont="1"/>
    <xf numFmtId="37" fontId="3" fillId="2" borderId="0" xfId="0" applyFont="1" applyFill="1" applyAlignment="1">
      <alignment horizontal="centerContinuous"/>
    </xf>
    <xf numFmtId="37" fontId="3" fillId="2" borderId="1" xfId="0" applyFont="1" applyFill="1" applyBorder="1" applyAlignment="1">
      <alignment horizontal="centerContinuous"/>
    </xf>
    <xf numFmtId="37" fontId="8" fillId="2" borderId="0" xfId="0" applyFont="1" applyFill="1" applyAlignment="1">
      <alignment horizontal="centerContinuous"/>
    </xf>
    <xf numFmtId="37" fontId="12" fillId="0" borderId="0" xfId="0" applyFont="1" applyAlignment="1">
      <alignment horizontal="centerContinuous"/>
    </xf>
    <xf numFmtId="37" fontId="2" fillId="0" borderId="0" xfId="0" applyFont="1" applyAlignment="1">
      <alignment horizontal="centerContinuous"/>
    </xf>
    <xf numFmtId="37" fontId="7" fillId="0" borderId="0" xfId="0" applyFont="1" applyAlignment="1">
      <alignment horizontal="centerContinuous"/>
    </xf>
    <xf numFmtId="37" fontId="2" fillId="2" borderId="0" xfId="0" applyFont="1" applyFill="1" applyAlignment="1">
      <alignment horizontal="centerContinuous"/>
    </xf>
    <xf numFmtId="37" fontId="2" fillId="2" borderId="1" xfId="0" applyFont="1" applyFill="1" applyBorder="1" applyAlignment="1">
      <alignment horizontal="centerContinuous"/>
    </xf>
    <xf numFmtId="37" fontId="0" fillId="0" borderId="0" xfId="0" applyAlignment="1">
      <alignment horizontal="center"/>
    </xf>
    <xf numFmtId="37" fontId="10" fillId="0" borderId="0" xfId="0" applyFont="1"/>
    <xf numFmtId="37" fontId="3" fillId="2" borderId="0" xfId="0" applyFont="1" applyFill="1" applyAlignment="1">
      <alignment horizontal="center"/>
    </xf>
    <xf numFmtId="37" fontId="0" fillId="0" borderId="2" xfId="0" applyBorder="1"/>
    <xf numFmtId="165" fontId="3" fillId="0" borderId="2" xfId="1" applyNumberFormat="1" applyFont="1" applyFill="1" applyBorder="1" applyAlignment="1">
      <alignment horizontal="right"/>
    </xf>
    <xf numFmtId="165" fontId="5" fillId="0" borderId="2" xfId="1" applyNumberFormat="1" applyFont="1" applyFill="1" applyBorder="1" applyAlignment="1">
      <alignment horizontal="right"/>
    </xf>
    <xf numFmtId="3" fontId="11" fillId="0" borderId="2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7" fontId="4" fillId="0" borderId="0" xfId="0" applyFont="1" applyAlignment="1">
      <alignment horizontal="center"/>
    </xf>
    <xf numFmtId="3" fontId="3" fillId="0" borderId="0" xfId="0" quotePrefix="1" applyNumberFormat="1" applyFont="1" applyAlignment="1">
      <alignment horizontal="left"/>
    </xf>
    <xf numFmtId="165" fontId="5" fillId="0" borderId="0" xfId="1" applyNumberFormat="1" applyFont="1" applyFill="1" applyBorder="1" applyAlignment="1">
      <alignment horizontal="right"/>
    </xf>
    <xf numFmtId="37" fontId="1" fillId="0" borderId="0" xfId="0" applyFont="1" applyAlignment="1">
      <alignment horizontal="centerContinuous"/>
    </xf>
    <xf numFmtId="37" fontId="1" fillId="0" borderId="0" xfId="0" applyFont="1"/>
    <xf numFmtId="37" fontId="0" fillId="0" borderId="0" xfId="0" applyAlignment="1">
      <alignment vertical="center"/>
    </xf>
    <xf numFmtId="37" fontId="6" fillId="2" borderId="0" xfId="0" applyFont="1" applyFill="1" applyAlignment="1">
      <alignment horizontal="center"/>
    </xf>
    <xf numFmtId="37" fontId="0" fillId="2" borderId="0" xfId="0" applyFill="1"/>
    <xf numFmtId="37" fontId="2" fillId="0" borderId="0" xfId="0" applyFont="1" applyAlignment="1">
      <alignment vertical="center"/>
    </xf>
    <xf numFmtId="37" fontId="8" fillId="2" borderId="0" xfId="0" applyFont="1" applyFill="1" applyAlignment="1">
      <alignment horizontal="centerContinuous" vertical="center"/>
    </xf>
    <xf numFmtId="37" fontId="2" fillId="2" borderId="0" xfId="0" applyFont="1" applyFill="1" applyAlignment="1">
      <alignment horizontal="centerContinuous" vertical="center"/>
    </xf>
    <xf numFmtId="37" fontId="7" fillId="0" borderId="0" xfId="0" applyFont="1" applyAlignment="1">
      <alignment horizontal="centerContinuous" vertical="center"/>
    </xf>
    <xf numFmtId="37" fontId="1" fillId="2" borderId="1" xfId="0" applyFont="1" applyFill="1" applyBorder="1" applyAlignment="1">
      <alignment horizontal="centerContinuous"/>
    </xf>
    <xf numFmtId="37" fontId="12" fillId="0" borderId="0" xfId="0" applyFont="1"/>
    <xf numFmtId="37" fontId="3" fillId="3" borderId="3" xfId="0" applyFont="1" applyFill="1" applyBorder="1" applyAlignment="1">
      <alignment horizontal="left" indent="1"/>
    </xf>
    <xf numFmtId="165" fontId="3" fillId="3" borderId="3" xfId="1" applyNumberFormat="1" applyFont="1" applyFill="1" applyBorder="1" applyAlignment="1">
      <alignment horizontal="right"/>
    </xf>
    <xf numFmtId="165" fontId="3" fillId="3" borderId="4" xfId="1" applyNumberFormat="1" applyFont="1" applyFill="1" applyBorder="1" applyAlignment="1">
      <alignment horizontal="right"/>
    </xf>
    <xf numFmtId="164" fontId="3" fillId="3" borderId="4" xfId="1" applyFont="1" applyFill="1" applyBorder="1" applyAlignment="1"/>
    <xf numFmtId="37" fontId="3" fillId="3" borderId="5" xfId="0" applyFont="1" applyFill="1" applyBorder="1" applyAlignment="1">
      <alignment horizontal="left" indent="1"/>
    </xf>
    <xf numFmtId="165" fontId="3" fillId="3" borderId="5" xfId="1" applyNumberFormat="1" applyFont="1" applyFill="1" applyBorder="1" applyAlignment="1">
      <alignment horizontal="right"/>
    </xf>
    <xf numFmtId="165" fontId="3" fillId="3" borderId="0" xfId="1" applyNumberFormat="1" applyFont="1" applyFill="1" applyBorder="1" applyAlignment="1">
      <alignment horizontal="right"/>
    </xf>
    <xf numFmtId="37" fontId="3" fillId="2" borderId="1" xfId="0" applyFont="1" applyFill="1" applyBorder="1" applyAlignment="1">
      <alignment horizontal="center"/>
    </xf>
    <xf numFmtId="37" fontId="2" fillId="2" borderId="1" xfId="0" applyFont="1" applyFill="1" applyBorder="1" applyAlignment="1">
      <alignment horizontal="center"/>
    </xf>
    <xf numFmtId="37" fontId="1" fillId="2" borderId="0" xfId="0" applyFont="1" applyFill="1" applyAlignment="1">
      <alignment horizontal="centerContinuous"/>
    </xf>
    <xf numFmtId="37" fontId="14" fillId="4" borderId="6" xfId="0" applyFont="1" applyFill="1" applyBorder="1" applyAlignment="1">
      <alignment horizontal="center" vertical="center"/>
    </xf>
    <xf numFmtId="37" fontId="14" fillId="4" borderId="7" xfId="0" applyFont="1" applyFill="1" applyBorder="1" applyAlignment="1">
      <alignment horizontal="center" vertical="center"/>
    </xf>
    <xf numFmtId="37" fontId="15" fillId="5" borderId="14" xfId="0" applyFont="1" applyFill="1" applyBorder="1" applyAlignment="1">
      <alignment wrapText="1"/>
    </xf>
    <xf numFmtId="37" fontId="16" fillId="5" borderId="14" xfId="0" applyFont="1" applyFill="1" applyBorder="1"/>
    <xf numFmtId="37" fontId="17" fillId="5" borderId="14" xfId="0" applyFont="1" applyFill="1" applyBorder="1"/>
    <xf numFmtId="39" fontId="17" fillId="5" borderId="14" xfId="0" applyNumberFormat="1" applyFont="1" applyFill="1" applyBorder="1" applyAlignment="1">
      <alignment horizontal="right"/>
    </xf>
    <xf numFmtId="37" fontId="18" fillId="0" borderId="15" xfId="0" applyFont="1" applyBorder="1" applyAlignment="1">
      <alignment wrapText="1"/>
    </xf>
    <xf numFmtId="37" fontId="16" fillId="0" borderId="16" xfId="0" applyFont="1" applyBorder="1"/>
    <xf numFmtId="37" fontId="16" fillId="0" borderId="17" xfId="0" applyFont="1" applyBorder="1"/>
    <xf numFmtId="39" fontId="16" fillId="0" borderId="16" xfId="0" applyNumberFormat="1" applyFont="1" applyBorder="1" applyAlignment="1">
      <alignment horizontal="right"/>
    </xf>
    <xf numFmtId="37" fontId="18" fillId="5" borderId="15" xfId="0" applyFont="1" applyFill="1" applyBorder="1" applyAlignment="1">
      <alignment horizontal="left" wrapText="1" indent="1"/>
    </xf>
    <xf numFmtId="37" fontId="16" fillId="5" borderId="18" xfId="0" applyFont="1" applyFill="1" applyBorder="1"/>
    <xf numFmtId="37" fontId="16" fillId="5" borderId="17" xfId="0" applyFont="1" applyFill="1" applyBorder="1"/>
    <xf numFmtId="39" fontId="16" fillId="5" borderId="16" xfId="0" applyNumberFormat="1" applyFont="1" applyFill="1" applyBorder="1" applyAlignment="1">
      <alignment horizontal="right"/>
    </xf>
    <xf numFmtId="37" fontId="15" fillId="0" borderId="15" xfId="0" applyFont="1" applyBorder="1" applyAlignment="1">
      <alignment horizontal="left" indent="1"/>
    </xf>
    <xf numFmtId="37" fontId="18" fillId="0" borderId="15" xfId="0" applyFont="1" applyBorder="1"/>
    <xf numFmtId="37" fontId="16" fillId="0" borderId="19" xfId="0" applyFont="1" applyBorder="1"/>
    <xf numFmtId="39" fontId="17" fillId="0" borderId="18" xfId="0" applyNumberFormat="1" applyFont="1" applyBorder="1" applyAlignment="1">
      <alignment horizontal="right"/>
    </xf>
    <xf numFmtId="37" fontId="18" fillId="5" borderId="15" xfId="0" applyFont="1" applyFill="1" applyBorder="1" applyAlignment="1">
      <alignment horizontal="left" indent="1"/>
    </xf>
    <xf numFmtId="37" fontId="16" fillId="5" borderId="16" xfId="0" applyFont="1" applyFill="1" applyBorder="1"/>
    <xf numFmtId="37" fontId="16" fillId="5" borderId="15" xfId="0" applyFont="1" applyFill="1" applyBorder="1"/>
    <xf numFmtId="37" fontId="18" fillId="0" borderId="15" xfId="0" applyFont="1" applyBorder="1" applyAlignment="1">
      <alignment horizontal="left" indent="1"/>
    </xf>
    <xf numFmtId="37" fontId="16" fillId="0" borderId="18" xfId="0" applyFont="1" applyBorder="1"/>
    <xf numFmtId="37" fontId="16" fillId="0" borderId="15" xfId="0" applyFont="1" applyBorder="1"/>
    <xf numFmtId="37" fontId="18" fillId="5" borderId="15" xfId="0" applyFont="1" applyFill="1" applyBorder="1"/>
    <xf numFmtId="37" fontId="19" fillId="5" borderId="15" xfId="0" applyFont="1" applyFill="1" applyBorder="1" applyAlignment="1">
      <alignment horizontal="left" indent="1"/>
    </xf>
    <xf numFmtId="37" fontId="17" fillId="5" borderId="20" xfId="0" applyFont="1" applyFill="1" applyBorder="1"/>
    <xf numFmtId="39" fontId="17" fillId="5" borderId="21" xfId="0" applyNumberFormat="1" applyFont="1" applyFill="1" applyBorder="1" applyAlignment="1">
      <alignment horizontal="right"/>
    </xf>
    <xf numFmtId="37" fontId="18" fillId="0" borderId="19" xfId="0" applyFont="1" applyBorder="1"/>
    <xf numFmtId="39" fontId="16" fillId="0" borderId="18" xfId="0" applyNumberFormat="1" applyFont="1" applyBorder="1" applyAlignment="1">
      <alignment horizontal="right"/>
    </xf>
    <xf numFmtId="37" fontId="20" fillId="6" borderId="6" xfId="0" applyFont="1" applyFill="1" applyBorder="1" applyAlignment="1">
      <alignment horizontal="center" vertical="center" wrapText="1"/>
    </xf>
    <xf numFmtId="37" fontId="20" fillId="6" borderId="5" xfId="0" applyFont="1" applyFill="1" applyBorder="1" applyAlignment="1">
      <alignment horizontal="center" vertical="center"/>
    </xf>
    <xf numFmtId="37" fontId="20" fillId="6" borderId="8" xfId="0" applyFont="1" applyFill="1" applyBorder="1" applyAlignment="1">
      <alignment horizontal="center" vertical="center"/>
    </xf>
    <xf numFmtId="37" fontId="3" fillId="0" borderId="9" xfId="0" applyFont="1" applyBorder="1" applyAlignment="1">
      <alignment horizontal="left" indent="1"/>
    </xf>
    <xf numFmtId="165" fontId="3" fillId="0" borderId="9" xfId="1" applyNumberFormat="1" applyFont="1" applyFill="1" applyBorder="1" applyAlignment="1">
      <alignment horizontal="right"/>
    </xf>
    <xf numFmtId="164" fontId="3" fillId="0" borderId="10" xfId="1" applyFont="1" applyFill="1" applyBorder="1" applyAlignment="1"/>
    <xf numFmtId="37" fontId="3" fillId="0" borderId="3" xfId="0" applyFont="1" applyBorder="1" applyAlignment="1">
      <alignment horizontal="left" indent="1"/>
    </xf>
    <xf numFmtId="165" fontId="3" fillId="0" borderId="3" xfId="1" applyNumberFormat="1" applyFont="1" applyFill="1" applyBorder="1" applyAlignment="1">
      <alignment horizontal="right"/>
    </xf>
    <xf numFmtId="164" fontId="3" fillId="0" borderId="4" xfId="1" applyFont="1" applyFill="1" applyBorder="1" applyAlignment="1"/>
    <xf numFmtId="37" fontId="3" fillId="0" borderId="5" xfId="0" applyFont="1" applyBorder="1" applyAlignment="1">
      <alignment horizontal="left" indent="1"/>
    </xf>
    <xf numFmtId="165" fontId="3" fillId="0" borderId="5" xfId="1" applyNumberFormat="1" applyFont="1" applyFill="1" applyBorder="1" applyAlignment="1">
      <alignment horizontal="right"/>
    </xf>
    <xf numFmtId="164" fontId="3" fillId="0" borderId="11" xfId="1" applyFont="1" applyFill="1" applyBorder="1" applyAlignment="1"/>
    <xf numFmtId="165" fontId="3" fillId="0" borderId="4" xfId="1" applyNumberFormat="1" applyFont="1" applyFill="1" applyBorder="1" applyAlignment="1">
      <alignment horizontal="right"/>
    </xf>
    <xf numFmtId="37" fontId="5" fillId="0" borderId="3" xfId="0" applyFont="1" applyBorder="1" applyAlignment="1">
      <alignment horizontal="left" indent="1"/>
    </xf>
    <xf numFmtId="165" fontId="5" fillId="0" borderId="3" xfId="1" applyNumberFormat="1" applyFont="1" applyFill="1" applyBorder="1" applyAlignment="1">
      <alignment horizontal="right"/>
    </xf>
    <xf numFmtId="164" fontId="5" fillId="0" borderId="4" xfId="1" applyFont="1" applyFill="1" applyBorder="1" applyAlignment="1"/>
    <xf numFmtId="165" fontId="3" fillId="0" borderId="11" xfId="1" applyNumberFormat="1" applyFont="1" applyFill="1" applyBorder="1" applyAlignment="1">
      <alignment horizontal="right"/>
    </xf>
    <xf numFmtId="37" fontId="21" fillId="6" borderId="9" xfId="0" applyFont="1" applyFill="1" applyBorder="1"/>
    <xf numFmtId="37" fontId="21" fillId="6" borderId="10" xfId="0" applyFont="1" applyFill="1" applyBorder="1" applyAlignment="1">
      <alignment horizontal="center" vertical="center"/>
    </xf>
    <xf numFmtId="37" fontId="21" fillId="6" borderId="9" xfId="0" applyFont="1" applyFill="1" applyBorder="1" applyAlignment="1">
      <alignment horizontal="center" vertical="center"/>
    </xf>
    <xf numFmtId="37" fontId="21" fillId="6" borderId="5" xfId="0" quotePrefix="1" applyFont="1" applyFill="1" applyBorder="1" applyAlignment="1">
      <alignment horizontal="center" vertical="top"/>
    </xf>
    <xf numFmtId="37" fontId="21" fillId="6" borderId="11" xfId="0" applyFont="1" applyFill="1" applyBorder="1" applyAlignment="1">
      <alignment horizontal="center" vertical="center"/>
    </xf>
    <xf numFmtId="37" fontId="21" fillId="6" borderId="5" xfId="0" applyFont="1" applyFill="1" applyBorder="1" applyAlignment="1">
      <alignment horizontal="center" vertical="center"/>
    </xf>
    <xf numFmtId="37" fontId="14" fillId="6" borderId="10" xfId="0" applyFont="1" applyFill="1" applyBorder="1" applyAlignment="1">
      <alignment horizontal="center" vertical="center"/>
    </xf>
    <xf numFmtId="37" fontId="14" fillId="6" borderId="9" xfId="0" applyFont="1" applyFill="1" applyBorder="1" applyAlignment="1">
      <alignment horizontal="center" vertical="center"/>
    </xf>
    <xf numFmtId="37" fontId="14" fillId="6" borderId="11" xfId="0" applyFont="1" applyFill="1" applyBorder="1" applyAlignment="1">
      <alignment horizontal="center" vertical="center"/>
    </xf>
    <xf numFmtId="37" fontId="14" fillId="6" borderId="5" xfId="0" applyFont="1" applyFill="1" applyBorder="1" applyAlignment="1">
      <alignment horizontal="center" vertical="center"/>
    </xf>
    <xf numFmtId="165" fontId="5" fillId="0" borderId="5" xfId="1" applyNumberFormat="1" applyFont="1" applyFill="1" applyBorder="1" applyAlignment="1">
      <alignment horizontal="right"/>
    </xf>
    <xf numFmtId="37" fontId="21" fillId="6" borderId="12" xfId="0" applyFont="1" applyFill="1" applyBorder="1" applyAlignment="1">
      <alignment horizontal="center" vertical="center"/>
    </xf>
    <xf numFmtId="37" fontId="21" fillId="6" borderId="2" xfId="0" applyFont="1" applyFill="1" applyBorder="1" applyAlignment="1">
      <alignment horizontal="center" vertical="center"/>
    </xf>
    <xf numFmtId="165" fontId="3" fillId="0" borderId="10" xfId="1" applyNumberFormat="1" applyFont="1" applyFill="1" applyBorder="1" applyAlignment="1">
      <alignment horizontal="right"/>
    </xf>
    <xf numFmtId="37" fontId="3" fillId="0" borderId="9" xfId="0" applyFont="1" applyBorder="1"/>
    <xf numFmtId="37" fontId="3" fillId="3" borderId="9" xfId="0" applyFont="1" applyFill="1" applyBorder="1"/>
    <xf numFmtId="37" fontId="3" fillId="0" borderId="5" xfId="0" applyFont="1" applyBorder="1"/>
    <xf numFmtId="165" fontId="3" fillId="0" borderId="0" xfId="1" applyNumberFormat="1" applyFont="1" applyFill="1" applyBorder="1" applyAlignment="1">
      <alignment horizontal="right"/>
    </xf>
    <xf numFmtId="37" fontId="3" fillId="0" borderId="3" xfId="0" applyFont="1" applyBorder="1"/>
    <xf numFmtId="4" fontId="3" fillId="0" borderId="3" xfId="1" applyNumberFormat="1" applyFont="1" applyFill="1" applyBorder="1" applyAlignment="1">
      <alignment horizontal="right"/>
    </xf>
    <xf numFmtId="4" fontId="3" fillId="0" borderId="4" xfId="1" applyNumberFormat="1" applyFont="1" applyFill="1" applyBorder="1" applyAlignment="1">
      <alignment horizontal="right"/>
    </xf>
    <xf numFmtId="4" fontId="3" fillId="0" borderId="0" xfId="1" applyNumberFormat="1" applyFont="1" applyFill="1" applyBorder="1" applyAlignment="1">
      <alignment horizontal="right"/>
    </xf>
    <xf numFmtId="4" fontId="3" fillId="3" borderId="3" xfId="1" applyNumberFormat="1" applyFont="1" applyFill="1" applyBorder="1" applyAlignment="1">
      <alignment horizontal="right"/>
    </xf>
    <xf numFmtId="4" fontId="3" fillId="3" borderId="4" xfId="1" applyNumberFormat="1" applyFont="1" applyFill="1" applyBorder="1" applyAlignment="1">
      <alignment horizontal="right"/>
    </xf>
    <xf numFmtId="4" fontId="3" fillId="3" borderId="0" xfId="1" applyNumberFormat="1" applyFont="1" applyFill="1" applyBorder="1" applyAlignment="1">
      <alignment horizontal="right"/>
    </xf>
    <xf numFmtId="4" fontId="5" fillId="0" borderId="3" xfId="1" applyNumberFormat="1" applyFont="1" applyFill="1" applyBorder="1" applyAlignment="1">
      <alignment horizontal="right"/>
    </xf>
    <xf numFmtId="37" fontId="5" fillId="0" borderId="5" xfId="0" applyFont="1" applyBorder="1" applyAlignment="1">
      <alignment horizontal="left" indent="1"/>
    </xf>
    <xf numFmtId="37" fontId="3" fillId="0" borderId="13" xfId="0" applyFont="1" applyBorder="1" applyAlignment="1">
      <alignment horizontal="left" indent="1"/>
    </xf>
    <xf numFmtId="165" fontId="3" fillId="0" borderId="13" xfId="1" applyNumberFormat="1" applyFont="1" applyFill="1" applyBorder="1" applyAlignment="1">
      <alignment horizontal="right"/>
    </xf>
    <xf numFmtId="164" fontId="3" fillId="0" borderId="13" xfId="1" applyFont="1" applyFill="1" applyBorder="1" applyAlignment="1"/>
    <xf numFmtId="37" fontId="14" fillId="6" borderId="9" xfId="0" quotePrefix="1" applyFont="1" applyFill="1" applyBorder="1" applyAlignment="1">
      <alignment horizontal="center" vertical="center"/>
    </xf>
    <xf numFmtId="37" fontId="3" fillId="7" borderId="3" xfId="0" applyFont="1" applyFill="1" applyBorder="1" applyAlignment="1">
      <alignment horizontal="left" indent="1"/>
    </xf>
    <xf numFmtId="4" fontId="3" fillId="7" borderId="3" xfId="1" applyNumberFormat="1" applyFont="1" applyFill="1" applyBorder="1" applyAlignment="1">
      <alignment horizontal="right"/>
    </xf>
    <xf numFmtId="4" fontId="3" fillId="7" borderId="4" xfId="1" applyNumberFormat="1" applyFont="1" applyFill="1" applyBorder="1" applyAlignment="1">
      <alignment horizontal="right"/>
    </xf>
    <xf numFmtId="4" fontId="3" fillId="7" borderId="0" xfId="1" applyNumberFormat="1" applyFont="1" applyFill="1" applyBorder="1" applyAlignment="1">
      <alignment horizontal="right"/>
    </xf>
    <xf numFmtId="165" fontId="3" fillId="0" borderId="9" xfId="1" applyNumberFormat="1" applyFont="1" applyFill="1" applyBorder="1" applyAlignment="1">
      <alignment horizontal="left"/>
    </xf>
    <xf numFmtId="4" fontId="3" fillId="0" borderId="9" xfId="1" applyNumberFormat="1" applyFont="1" applyFill="1" applyBorder="1" applyAlignment="1"/>
    <xf numFmtId="165" fontId="3" fillId="3" borderId="5" xfId="1" applyNumberFormat="1" applyFont="1" applyFill="1" applyBorder="1" applyAlignment="1">
      <alignment horizontal="left"/>
    </xf>
    <xf numFmtId="4" fontId="3" fillId="3" borderId="5" xfId="1" applyNumberFormat="1" applyFont="1" applyFill="1" applyBorder="1" applyAlignment="1"/>
    <xf numFmtId="4" fontId="3" fillId="3" borderId="5" xfId="0" applyNumberFormat="1" applyFont="1" applyFill="1" applyBorder="1"/>
    <xf numFmtId="4" fontId="3" fillId="0" borderId="22" xfId="1" applyNumberFormat="1" applyFont="1" applyFill="1" applyBorder="1" applyAlignment="1"/>
    <xf numFmtId="4" fontId="3" fillId="0" borderId="22" xfId="0" applyNumberFormat="1" applyFont="1" applyBorder="1"/>
    <xf numFmtId="37" fontId="9" fillId="0" borderId="0" xfId="0" applyFont="1" applyAlignment="1">
      <alignment horizontal="center"/>
    </xf>
    <xf numFmtId="37" fontId="3" fillId="2" borderId="0" xfId="0" applyFont="1" applyFill="1" applyAlignment="1">
      <alignment horizontal="center"/>
    </xf>
    <xf numFmtId="37" fontId="20" fillId="6" borderId="9" xfId="0" applyFont="1" applyFill="1" applyBorder="1" applyAlignment="1">
      <alignment horizontal="center" vertical="center"/>
    </xf>
    <xf numFmtId="37" fontId="20" fillId="6" borderId="5" xfId="0" applyFont="1" applyFill="1" applyBorder="1" applyAlignment="1">
      <alignment horizontal="center" vertical="center"/>
    </xf>
    <xf numFmtId="37" fontId="7" fillId="0" borderId="0" xfId="0" applyFont="1" applyAlignment="1">
      <alignment horizontal="center"/>
    </xf>
    <xf numFmtId="37" fontId="8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14" fillId="6" borderId="9" xfId="0" quotePrefix="1" applyFont="1" applyFill="1" applyBorder="1" applyAlignment="1">
      <alignment horizontal="center" vertical="center"/>
    </xf>
    <xf numFmtId="37" fontId="14" fillId="6" borderId="5" xfId="0" quotePrefix="1" applyFont="1" applyFill="1" applyBorder="1" applyAlignment="1">
      <alignment horizontal="center" vertical="center"/>
    </xf>
    <xf numFmtId="37" fontId="8" fillId="2" borderId="0" xfId="0" applyFont="1" applyFill="1" applyAlignment="1">
      <alignment horizontal="center"/>
    </xf>
    <xf numFmtId="37" fontId="21" fillId="6" borderId="9" xfId="0" applyFont="1" applyFill="1" applyBorder="1" applyAlignment="1">
      <alignment horizontal="center" vertical="center"/>
    </xf>
    <xf numFmtId="37" fontId="21" fillId="6" borderId="3" xfId="0" applyFont="1" applyFill="1" applyBorder="1" applyAlignment="1">
      <alignment horizontal="center" vertical="center"/>
    </xf>
    <xf numFmtId="37" fontId="21" fillId="6" borderId="5" xfId="0" applyFont="1" applyFill="1" applyBorder="1" applyAlignment="1">
      <alignment horizontal="center" vertical="center"/>
    </xf>
    <xf numFmtId="37" fontId="21" fillId="6" borderId="9" xfId="0" applyFont="1" applyFill="1" applyBorder="1" applyAlignment="1">
      <alignment horizontal="center" vertical="center" wrapText="1"/>
    </xf>
    <xf numFmtId="37" fontId="21" fillId="6" borderId="3" xfId="0" applyFont="1" applyFill="1" applyBorder="1" applyAlignment="1">
      <alignment horizontal="center" vertical="center" wrapText="1"/>
    </xf>
    <xf numFmtId="37" fontId="21" fillId="6" borderId="5" xfId="0" applyFont="1" applyFill="1" applyBorder="1" applyAlignment="1">
      <alignment horizontal="center" vertical="center" wrapText="1"/>
    </xf>
    <xf numFmtId="37" fontId="21" fillId="6" borderId="9" xfId="0" quotePrefix="1" applyFont="1" applyFill="1" applyBorder="1" applyAlignment="1">
      <alignment horizontal="center" vertical="center"/>
    </xf>
    <xf numFmtId="37" fontId="21" fillId="6" borderId="5" xfId="0" quotePrefix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7FBA0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68D494"/>
      <rgbColor rgb="00CC99FF"/>
      <rgbColor rgb="00DBEFD9"/>
      <rgbColor rgb="003366FF"/>
      <rgbColor rgb="0033CCCC"/>
      <rgbColor rgb="00FFFFCC"/>
      <rgbColor rgb="00BBE0B8"/>
      <rgbColor rgb="00996633"/>
      <rgbColor rgb="00996666"/>
      <rgbColor rgb="00666699"/>
      <rgbColor rgb="00969696"/>
      <rgbColor rgb="00FCD116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zoomScale="150" zoomScaleNormal="150" workbookViewId="0">
      <selection activeCell="A18" sqref="A18"/>
    </sheetView>
  </sheetViews>
  <sheetFormatPr baseColWidth="10" defaultColWidth="10.7109375" defaultRowHeight="12.75" x14ac:dyDescent="0.2"/>
  <cols>
    <col min="1" max="1" width="56" customWidth="1"/>
    <col min="2" max="2" width="14.28515625" customWidth="1"/>
    <col min="3" max="3" width="22" bestFit="1" customWidth="1"/>
    <col min="4" max="4" width="13.7109375" bestFit="1" customWidth="1"/>
  </cols>
  <sheetData>
    <row r="1" spans="1:5" ht="15.75" x14ac:dyDescent="0.25">
      <c r="A1" s="10" t="s">
        <v>332</v>
      </c>
      <c r="B1" s="9"/>
      <c r="C1" s="9"/>
      <c r="D1" s="9"/>
      <c r="E1" s="9"/>
    </row>
    <row r="2" spans="1:5" x14ac:dyDescent="0.2">
      <c r="A2" s="7" t="s">
        <v>137</v>
      </c>
      <c r="B2" s="11"/>
      <c r="C2" s="11"/>
      <c r="D2" s="11"/>
      <c r="E2" s="11"/>
    </row>
    <row r="3" spans="1:5" x14ac:dyDescent="0.2">
      <c r="A3" s="7" t="s">
        <v>395</v>
      </c>
      <c r="B3" s="11"/>
      <c r="C3" s="11"/>
      <c r="D3" s="11"/>
      <c r="E3" s="11"/>
    </row>
    <row r="4" spans="1:5" x14ac:dyDescent="0.2">
      <c r="A4" s="5" t="s">
        <v>4</v>
      </c>
      <c r="B4" s="11"/>
      <c r="C4" s="11"/>
      <c r="D4" s="11"/>
      <c r="E4" s="11"/>
    </row>
    <row r="5" spans="1:5" ht="12" customHeight="1" x14ac:dyDescent="0.2">
      <c r="A5" s="45" t="s">
        <v>140</v>
      </c>
      <c r="B5" s="45"/>
      <c r="C5" s="45" t="s">
        <v>134</v>
      </c>
      <c r="D5" s="46" t="s">
        <v>135</v>
      </c>
    </row>
    <row r="6" spans="1:5" hidden="1" x14ac:dyDescent="0.2">
      <c r="A6" s="27"/>
      <c r="B6" s="27"/>
      <c r="C6" s="27"/>
      <c r="D6" s="28"/>
    </row>
    <row r="7" spans="1:5" x14ac:dyDescent="0.2">
      <c r="A7" s="47" t="s">
        <v>138</v>
      </c>
      <c r="B7" s="48"/>
      <c r="C7" s="49">
        <f>SUM(B8:B9)</f>
        <v>9384855323.5699997</v>
      </c>
      <c r="D7" s="50">
        <f>C7/$C$15*100</f>
        <v>53.014656125914058</v>
      </c>
    </row>
    <row r="8" spans="1:5" ht="25.5" customHeight="1" x14ac:dyDescent="0.2">
      <c r="A8" s="51" t="s">
        <v>142</v>
      </c>
      <c r="B8" s="52">
        <f>+'PARTS. FED.MPIOS. 2024.'!C146</f>
        <v>9383521799</v>
      </c>
      <c r="C8" s="53"/>
      <c r="D8" s="54">
        <f>B8/$C$15*100</f>
        <v>53.007123101261413</v>
      </c>
    </row>
    <row r="9" spans="1:5" x14ac:dyDescent="0.2">
      <c r="A9" s="55" t="s">
        <v>141</v>
      </c>
      <c r="B9" s="56">
        <f>+'PARTS. FED.MPIOS. 2024.'!C147</f>
        <v>1333524.57</v>
      </c>
      <c r="C9" s="57"/>
      <c r="D9" s="58">
        <f>B9/$C$15*100</f>
        <v>7.5330246526501077E-3</v>
      </c>
    </row>
    <row r="10" spans="1:5" ht="31.5" customHeight="1" x14ac:dyDescent="0.2">
      <c r="A10" s="59" t="s">
        <v>139</v>
      </c>
      <c r="B10" s="60"/>
      <c r="C10" s="61">
        <f>SUM(B11:B12)</f>
        <v>8317523621</v>
      </c>
      <c r="D10" s="62">
        <f>C10/$C$15*100</f>
        <v>46.985343874085942</v>
      </c>
    </row>
    <row r="11" spans="1:5" x14ac:dyDescent="0.2">
      <c r="A11" s="63" t="s">
        <v>289</v>
      </c>
      <c r="B11" s="64">
        <f>+'FAISM 2024.'!C146</f>
        <v>3855556965</v>
      </c>
      <c r="C11" s="65"/>
      <c r="D11" s="58">
        <f>B11/$C$15*100</f>
        <v>21.779880416482936</v>
      </c>
    </row>
    <row r="12" spans="1:5" x14ac:dyDescent="0.2">
      <c r="A12" s="66" t="s">
        <v>290</v>
      </c>
      <c r="B12" s="67">
        <f>+'FORTAMUN 2024.'!C151</f>
        <v>4461966656</v>
      </c>
      <c r="C12" s="68"/>
      <c r="D12" s="54">
        <f>B12/$C$15*100</f>
        <v>25.205463457603006</v>
      </c>
    </row>
    <row r="13" spans="1:5" x14ac:dyDescent="0.2">
      <c r="A13" s="63"/>
      <c r="B13" s="69"/>
      <c r="C13" s="65"/>
      <c r="D13" s="58"/>
    </row>
    <row r="14" spans="1:5" x14ac:dyDescent="0.2">
      <c r="A14" s="60"/>
      <c r="B14" s="60"/>
      <c r="C14" s="68"/>
      <c r="D14" s="54"/>
    </row>
    <row r="15" spans="1:5" ht="13.5" thickBot="1" x14ac:dyDescent="0.25">
      <c r="A15" s="70" t="s">
        <v>136</v>
      </c>
      <c r="B15" s="69"/>
      <c r="C15" s="71">
        <f>SUM(C7:C10)</f>
        <v>17702378944.57</v>
      </c>
      <c r="D15" s="72">
        <f>SUM(D8:D10)</f>
        <v>100</v>
      </c>
    </row>
    <row r="16" spans="1:5" ht="13.5" thickTop="1" x14ac:dyDescent="0.2">
      <c r="A16" s="73"/>
      <c r="B16" s="73"/>
      <c r="C16" s="61"/>
      <c r="D16" s="74"/>
    </row>
  </sheetData>
  <phoneticPr fontId="3" type="noConversion"/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G168"/>
  <sheetViews>
    <sheetView showGridLines="0" topLeftCell="A34" zoomScale="150" zoomScaleNormal="150" workbookViewId="0">
      <selection activeCell="A2" sqref="A2"/>
    </sheetView>
  </sheetViews>
  <sheetFormatPr baseColWidth="10" defaultColWidth="8.42578125" defaultRowHeight="12.75" x14ac:dyDescent="0.2"/>
  <cols>
    <col min="1" max="1" width="23.28515625" style="4" customWidth="1"/>
    <col min="2" max="2" width="17.42578125" customWidth="1"/>
    <col min="3" max="3" width="19" customWidth="1"/>
    <col min="4" max="4" width="21" style="14" customWidth="1"/>
    <col min="5" max="5" width="14.5703125" style="14" customWidth="1"/>
    <col min="6" max="6" width="15.85546875" customWidth="1"/>
    <col min="7" max="7" width="19.42578125" customWidth="1"/>
    <col min="8" max="8" width="15.5703125" customWidth="1"/>
  </cols>
  <sheetData>
    <row r="1" spans="1:7" ht="12" customHeight="1" x14ac:dyDescent="0.2">
      <c r="A1" s="8"/>
      <c r="B1" s="9"/>
      <c r="C1" s="9"/>
      <c r="D1" s="9"/>
      <c r="E1" s="9"/>
    </row>
    <row r="2" spans="1:7" ht="13.5" customHeight="1" x14ac:dyDescent="0.25">
      <c r="A2" s="10" t="s">
        <v>332</v>
      </c>
      <c r="B2" s="9"/>
      <c r="C2" s="9"/>
      <c r="D2" s="9"/>
      <c r="E2" s="9"/>
    </row>
    <row r="3" spans="1:7" s="2" customFormat="1" ht="16.5" customHeight="1" x14ac:dyDescent="0.2">
      <c r="A3" s="30" t="s">
        <v>3</v>
      </c>
      <c r="B3" s="11"/>
      <c r="C3" s="11"/>
      <c r="D3" s="11"/>
      <c r="E3" s="11"/>
    </row>
    <row r="4" spans="1:7" ht="16.149999999999999" customHeight="1" x14ac:dyDescent="0.2">
      <c r="A4" s="30" t="s">
        <v>395</v>
      </c>
      <c r="B4" s="11"/>
      <c r="C4" s="11"/>
      <c r="D4" s="11"/>
      <c r="E4" s="11"/>
    </row>
    <row r="5" spans="1:7" x14ac:dyDescent="0.2">
      <c r="A5" s="135" t="s">
        <v>144</v>
      </c>
      <c r="B5" s="135"/>
      <c r="C5" s="135"/>
      <c r="D5" s="135"/>
      <c r="E5" s="135"/>
    </row>
    <row r="6" spans="1:7" ht="6" customHeight="1" x14ac:dyDescent="0.2">
      <c r="A6" s="6"/>
      <c r="B6" s="12"/>
      <c r="C6" s="12"/>
      <c r="D6" s="12"/>
      <c r="E6" s="12"/>
    </row>
    <row r="7" spans="1:7" ht="39.75" customHeight="1" x14ac:dyDescent="0.2">
      <c r="A7" s="136" t="s">
        <v>5</v>
      </c>
      <c r="B7" s="75" t="s">
        <v>403</v>
      </c>
      <c r="C7" s="77"/>
      <c r="D7" s="75" t="s">
        <v>129</v>
      </c>
      <c r="E7" s="77"/>
      <c r="F7" s="19"/>
      <c r="G7" s="20"/>
    </row>
    <row r="8" spans="1:7" ht="16.5" customHeight="1" x14ac:dyDescent="0.2">
      <c r="A8" s="137"/>
      <c r="B8" s="76" t="s">
        <v>6</v>
      </c>
      <c r="C8" s="76" t="s">
        <v>7</v>
      </c>
      <c r="D8" s="76" t="s">
        <v>0</v>
      </c>
      <c r="E8" s="76" t="s">
        <v>1</v>
      </c>
      <c r="F8" s="19"/>
      <c r="G8" s="20"/>
    </row>
    <row r="9" spans="1:7" ht="12" hidden="1" customHeight="1" x14ac:dyDescent="0.2">
      <c r="A9" s="5"/>
      <c r="B9" s="5"/>
      <c r="C9" s="5"/>
      <c r="D9" s="5"/>
      <c r="E9" s="5"/>
      <c r="F9" s="13"/>
      <c r="G9" s="13"/>
    </row>
    <row r="10" spans="1:7" ht="17.25" customHeight="1" x14ac:dyDescent="0.2">
      <c r="A10" s="78" t="s">
        <v>8</v>
      </c>
      <c r="B10" s="79">
        <v>34588645.127022974</v>
      </c>
      <c r="C10" s="79">
        <v>34150248</v>
      </c>
      <c r="D10" s="79">
        <f>C10-B10</f>
        <v>-438397.12702297419</v>
      </c>
      <c r="E10" s="80">
        <f t="shared" ref="E10:E47" si="0">D10/B10*100</f>
        <v>-1.2674596689549684</v>
      </c>
      <c r="F10" s="3"/>
      <c r="G10" s="3"/>
    </row>
    <row r="11" spans="1:7" ht="15" customHeight="1" x14ac:dyDescent="0.2">
      <c r="A11" s="35" t="s">
        <v>9</v>
      </c>
      <c r="B11" s="36">
        <v>70251097.273963198</v>
      </c>
      <c r="C11" s="36">
        <v>71668726</v>
      </c>
      <c r="D11" s="36">
        <f>C11-B11</f>
        <v>1417628.7260368019</v>
      </c>
      <c r="E11" s="38">
        <f t="shared" si="0"/>
        <v>2.0179453148018096</v>
      </c>
      <c r="F11" s="3"/>
      <c r="G11" s="3"/>
    </row>
    <row r="12" spans="1:7" ht="17.25" customHeight="1" x14ac:dyDescent="0.2">
      <c r="A12" s="78" t="s">
        <v>10</v>
      </c>
      <c r="B12" s="79">
        <v>54986162.491137616</v>
      </c>
      <c r="C12" s="79">
        <v>53653497</v>
      </c>
      <c r="D12" s="79">
        <f t="shared" ref="D12:D47" si="1">C12-B12</f>
        <v>-1332665.4911376163</v>
      </c>
      <c r="E12" s="80">
        <f t="shared" si="0"/>
        <v>-2.4236379313657479</v>
      </c>
      <c r="F12" s="3"/>
      <c r="G12" s="3"/>
    </row>
    <row r="13" spans="1:7" ht="15" customHeight="1" x14ac:dyDescent="0.2">
      <c r="A13" s="35" t="s">
        <v>11</v>
      </c>
      <c r="B13" s="36">
        <v>36828971.186879031</v>
      </c>
      <c r="C13" s="36">
        <v>36522026</v>
      </c>
      <c r="D13" s="36">
        <f t="shared" si="1"/>
        <v>-306945.18687903136</v>
      </c>
      <c r="E13" s="38">
        <f t="shared" si="0"/>
        <v>-0.83343405201714116</v>
      </c>
      <c r="F13" s="3"/>
      <c r="G13" s="3"/>
    </row>
    <row r="14" spans="1:7" ht="17.25" customHeight="1" x14ac:dyDescent="0.2">
      <c r="A14" s="78" t="s">
        <v>12</v>
      </c>
      <c r="B14" s="79">
        <v>33827787.234954111</v>
      </c>
      <c r="C14" s="79">
        <v>33499715</v>
      </c>
      <c r="D14" s="79">
        <f t="shared" si="1"/>
        <v>-328072.23495411128</v>
      </c>
      <c r="E14" s="80">
        <f t="shared" si="0"/>
        <v>-0.96983060900630125</v>
      </c>
      <c r="F14" s="3"/>
      <c r="G14" s="3"/>
    </row>
    <row r="15" spans="1:7" ht="15" customHeight="1" x14ac:dyDescent="0.2">
      <c r="A15" s="35" t="s">
        <v>13</v>
      </c>
      <c r="B15" s="36">
        <v>211622209.68483302</v>
      </c>
      <c r="C15" s="36">
        <v>211010915</v>
      </c>
      <c r="D15" s="36">
        <f t="shared" si="1"/>
        <v>-611294.68483301997</v>
      </c>
      <c r="E15" s="38">
        <f t="shared" si="0"/>
        <v>-0.28886130890676148</v>
      </c>
      <c r="F15" s="3"/>
      <c r="G15" s="3"/>
    </row>
    <row r="16" spans="1:7" ht="17.25" customHeight="1" x14ac:dyDescent="0.2">
      <c r="A16" s="78" t="s">
        <v>14</v>
      </c>
      <c r="B16" s="79">
        <v>22270945.993601244</v>
      </c>
      <c r="C16" s="79">
        <v>21272446</v>
      </c>
      <c r="D16" s="79">
        <f>C16-B16</f>
        <v>-998499.99360124394</v>
      </c>
      <c r="E16" s="80">
        <f t="shared" si="0"/>
        <v>-4.4834197608315653</v>
      </c>
      <c r="F16" s="3"/>
      <c r="G16" s="3"/>
    </row>
    <row r="17" spans="1:7" ht="15" customHeight="1" x14ac:dyDescent="0.2">
      <c r="A17" s="35" t="s">
        <v>15</v>
      </c>
      <c r="B17" s="36">
        <v>117753457.35305423</v>
      </c>
      <c r="C17" s="36">
        <v>117332030</v>
      </c>
      <c r="D17" s="36">
        <f t="shared" si="1"/>
        <v>-421427.35305422544</v>
      </c>
      <c r="E17" s="38">
        <f t="shared" si="0"/>
        <v>-0.35788957923390829</v>
      </c>
      <c r="F17" s="3"/>
      <c r="G17" s="3"/>
    </row>
    <row r="18" spans="1:7" ht="17.25" customHeight="1" x14ac:dyDescent="0.2">
      <c r="A18" s="78" t="s">
        <v>16</v>
      </c>
      <c r="B18" s="79">
        <v>81762193.820888296</v>
      </c>
      <c r="C18" s="79">
        <v>83610807</v>
      </c>
      <c r="D18" s="79">
        <f t="shared" si="1"/>
        <v>1848613.1791117042</v>
      </c>
      <c r="E18" s="80">
        <f t="shared" si="0"/>
        <v>2.2609632798764596</v>
      </c>
      <c r="F18" s="3"/>
      <c r="G18" s="3"/>
    </row>
    <row r="19" spans="1:7" ht="15" customHeight="1" x14ac:dyDescent="0.2">
      <c r="A19" s="35" t="s">
        <v>17</v>
      </c>
      <c r="B19" s="36">
        <v>124702973.51368394</v>
      </c>
      <c r="C19" s="36">
        <v>125329390</v>
      </c>
      <c r="D19" s="36">
        <f t="shared" si="1"/>
        <v>626416.48631605506</v>
      </c>
      <c r="E19" s="38">
        <f t="shared" si="0"/>
        <v>0.50232682402502371</v>
      </c>
      <c r="F19" s="3"/>
      <c r="G19" s="3"/>
    </row>
    <row r="20" spans="1:7" ht="17.25" customHeight="1" x14ac:dyDescent="0.2">
      <c r="A20" s="78" t="s">
        <v>18</v>
      </c>
      <c r="B20" s="79">
        <v>36718101.530848339</v>
      </c>
      <c r="C20" s="79">
        <v>36204514</v>
      </c>
      <c r="D20" s="79">
        <f t="shared" si="1"/>
        <v>-513587.5308483392</v>
      </c>
      <c r="E20" s="80">
        <f t="shared" si="0"/>
        <v>-1.3987311691941748</v>
      </c>
      <c r="F20" s="3"/>
      <c r="G20" s="3"/>
    </row>
    <row r="21" spans="1:7" ht="15" customHeight="1" x14ac:dyDescent="0.2">
      <c r="A21" s="35" t="s">
        <v>19</v>
      </c>
      <c r="B21" s="36">
        <v>88646195.034389526</v>
      </c>
      <c r="C21" s="36">
        <v>88683692</v>
      </c>
      <c r="D21" s="36">
        <f t="shared" si="1"/>
        <v>37496.965610474348</v>
      </c>
      <c r="E21" s="38">
        <f t="shared" si="0"/>
        <v>4.2299577095133892E-2</v>
      </c>
      <c r="F21" s="3"/>
      <c r="G21" s="3"/>
    </row>
    <row r="22" spans="1:7" ht="17.25" customHeight="1" x14ac:dyDescent="0.2">
      <c r="A22" s="78" t="s">
        <v>20</v>
      </c>
      <c r="B22" s="79">
        <v>49372820.101788886</v>
      </c>
      <c r="C22" s="79">
        <v>49022330</v>
      </c>
      <c r="D22" s="79">
        <f t="shared" si="1"/>
        <v>-350490.10178888589</v>
      </c>
      <c r="E22" s="80">
        <f t="shared" si="0"/>
        <v>-0.70988471200612435</v>
      </c>
      <c r="F22" s="3"/>
      <c r="G22" s="3"/>
    </row>
    <row r="23" spans="1:7" ht="15" customHeight="1" x14ac:dyDescent="0.2">
      <c r="A23" s="35" t="s">
        <v>21</v>
      </c>
      <c r="B23" s="36">
        <v>47168533.404522255</v>
      </c>
      <c r="C23" s="36">
        <v>46430843</v>
      </c>
      <c r="D23" s="36">
        <f t="shared" si="1"/>
        <v>-737690.40452225506</v>
      </c>
      <c r="E23" s="38">
        <f t="shared" si="0"/>
        <v>-1.5639460277379102</v>
      </c>
      <c r="F23" s="3"/>
      <c r="G23" s="3"/>
    </row>
    <row r="24" spans="1:7" ht="17.25" customHeight="1" x14ac:dyDescent="0.2">
      <c r="A24" s="78" t="s">
        <v>22</v>
      </c>
      <c r="B24" s="79">
        <v>116344786.00112596</v>
      </c>
      <c r="C24" s="79">
        <v>115725450</v>
      </c>
      <c r="D24" s="79">
        <f t="shared" si="1"/>
        <v>-619336.00112596154</v>
      </c>
      <c r="E24" s="80">
        <f t="shared" si="0"/>
        <v>-0.53232811062110486</v>
      </c>
      <c r="F24" s="3"/>
      <c r="G24" s="3"/>
    </row>
    <row r="25" spans="1:7" ht="15" customHeight="1" x14ac:dyDescent="0.2">
      <c r="A25" s="35" t="s">
        <v>23</v>
      </c>
      <c r="B25" s="36">
        <v>48529816.139273562</v>
      </c>
      <c r="C25" s="36">
        <v>48367791</v>
      </c>
      <c r="D25" s="36">
        <f t="shared" si="1"/>
        <v>-162025.13927356154</v>
      </c>
      <c r="E25" s="38">
        <f t="shared" si="0"/>
        <v>-0.33386720198686265</v>
      </c>
      <c r="F25" s="3"/>
      <c r="G25" s="3"/>
    </row>
    <row r="26" spans="1:7" ht="17.25" customHeight="1" x14ac:dyDescent="0.2">
      <c r="A26" s="78" t="s">
        <v>24</v>
      </c>
      <c r="B26" s="79">
        <v>69652284.348954931</v>
      </c>
      <c r="C26" s="79">
        <v>67935133</v>
      </c>
      <c r="D26" s="79">
        <f t="shared" si="1"/>
        <v>-1717151.3489549309</v>
      </c>
      <c r="E26" s="80">
        <f t="shared" si="0"/>
        <v>-2.4653195010117352</v>
      </c>
      <c r="F26" s="3"/>
      <c r="G26" s="3"/>
    </row>
    <row r="27" spans="1:7" ht="15" customHeight="1" x14ac:dyDescent="0.2">
      <c r="A27" s="35" t="s">
        <v>25</v>
      </c>
      <c r="B27" s="36">
        <v>29282801.091722593</v>
      </c>
      <c r="C27" s="36">
        <v>28426702</v>
      </c>
      <c r="D27" s="36">
        <f t="shared" si="1"/>
        <v>-856099.09172259271</v>
      </c>
      <c r="E27" s="38">
        <f t="shared" si="0"/>
        <v>-2.9235560117388748</v>
      </c>
      <c r="F27" s="3"/>
      <c r="G27" s="3"/>
    </row>
    <row r="28" spans="1:7" ht="17.25" customHeight="1" x14ac:dyDescent="0.2">
      <c r="A28" s="78" t="s">
        <v>26</v>
      </c>
      <c r="B28" s="79">
        <v>52043564.656313032</v>
      </c>
      <c r="C28" s="79">
        <v>53154357</v>
      </c>
      <c r="D28" s="79">
        <f t="shared" si="1"/>
        <v>1110792.3436869681</v>
      </c>
      <c r="E28" s="80">
        <f t="shared" si="0"/>
        <v>2.1343510019393452</v>
      </c>
      <c r="F28" s="3"/>
      <c r="G28" s="3"/>
    </row>
    <row r="29" spans="1:7" ht="15" customHeight="1" x14ac:dyDescent="0.2">
      <c r="A29" s="35" t="s">
        <v>27</v>
      </c>
      <c r="B29" s="36">
        <v>59099902.661967948</v>
      </c>
      <c r="C29" s="36">
        <v>59513324</v>
      </c>
      <c r="D29" s="36">
        <f t="shared" si="1"/>
        <v>413421.33803205192</v>
      </c>
      <c r="E29" s="38">
        <f t="shared" si="0"/>
        <v>0.69952964287722497</v>
      </c>
      <c r="F29" s="3"/>
      <c r="G29" s="3"/>
    </row>
    <row r="30" spans="1:7" ht="17.25" customHeight="1" x14ac:dyDescent="0.2">
      <c r="A30" s="78" t="s">
        <v>28</v>
      </c>
      <c r="B30" s="79">
        <v>35047652.789821893</v>
      </c>
      <c r="C30" s="79">
        <v>34783254</v>
      </c>
      <c r="D30" s="79">
        <f t="shared" si="1"/>
        <v>-264398.78982189298</v>
      </c>
      <c r="E30" s="80">
        <f t="shared" si="0"/>
        <v>-0.75439799466021984</v>
      </c>
      <c r="F30" s="3"/>
      <c r="G30" s="3"/>
    </row>
    <row r="31" spans="1:7" ht="15" customHeight="1" x14ac:dyDescent="0.2">
      <c r="A31" s="35" t="s">
        <v>29</v>
      </c>
      <c r="B31" s="36">
        <v>57042221.604612947</v>
      </c>
      <c r="C31" s="36">
        <v>56195617</v>
      </c>
      <c r="D31" s="36">
        <f t="shared" si="1"/>
        <v>-846604.60461294651</v>
      </c>
      <c r="E31" s="38">
        <f t="shared" si="0"/>
        <v>-1.4841718656772696</v>
      </c>
      <c r="F31" s="3"/>
      <c r="G31" s="3"/>
    </row>
    <row r="32" spans="1:7" ht="17.25" customHeight="1" x14ac:dyDescent="0.2">
      <c r="A32" s="78" t="s">
        <v>30</v>
      </c>
      <c r="B32" s="79">
        <v>32871342.486469515</v>
      </c>
      <c r="C32" s="79">
        <v>32566065</v>
      </c>
      <c r="D32" s="79">
        <f t="shared" si="1"/>
        <v>-305277.48646951467</v>
      </c>
      <c r="E32" s="80">
        <f t="shared" si="0"/>
        <v>-0.92870404241984594</v>
      </c>
      <c r="F32" s="3"/>
      <c r="G32" s="3"/>
    </row>
    <row r="33" spans="1:7" ht="15" customHeight="1" x14ac:dyDescent="0.2">
      <c r="A33" s="35" t="s">
        <v>31</v>
      </c>
      <c r="B33" s="36">
        <v>43769369.767671436</v>
      </c>
      <c r="C33" s="36">
        <v>42432392</v>
      </c>
      <c r="D33" s="36">
        <f t="shared" si="1"/>
        <v>-1336977.7676714361</v>
      </c>
      <c r="E33" s="38">
        <f t="shared" si="0"/>
        <v>-3.0545967985560152</v>
      </c>
      <c r="F33" s="3"/>
      <c r="G33" s="3"/>
    </row>
    <row r="34" spans="1:7" ht="17.25" customHeight="1" x14ac:dyDescent="0.2">
      <c r="A34" s="78" t="s">
        <v>32</v>
      </c>
      <c r="B34" s="79">
        <v>72634296.417187572</v>
      </c>
      <c r="C34" s="79">
        <v>71471294</v>
      </c>
      <c r="D34" s="79">
        <f t="shared" si="1"/>
        <v>-1163002.4171875715</v>
      </c>
      <c r="E34" s="80">
        <f t="shared" si="0"/>
        <v>-1.6011753049932049</v>
      </c>
      <c r="F34" s="3"/>
      <c r="G34" s="3"/>
    </row>
    <row r="35" spans="1:7" ht="15" customHeight="1" x14ac:dyDescent="0.2">
      <c r="A35" s="35" t="s">
        <v>33</v>
      </c>
      <c r="B35" s="36">
        <v>44439551.583222404</v>
      </c>
      <c r="C35" s="36">
        <v>43683857</v>
      </c>
      <c r="D35" s="36">
        <f t="shared" si="1"/>
        <v>-755694.58322240412</v>
      </c>
      <c r="E35" s="38">
        <f t="shared" si="0"/>
        <v>-1.700500019238959</v>
      </c>
      <c r="F35" s="3"/>
      <c r="G35" s="3"/>
    </row>
    <row r="36" spans="1:7" ht="17.25" customHeight="1" x14ac:dyDescent="0.2">
      <c r="A36" s="78" t="s">
        <v>34</v>
      </c>
      <c r="B36" s="79">
        <v>20239390.419262346</v>
      </c>
      <c r="C36" s="79">
        <v>19868236</v>
      </c>
      <c r="D36" s="79">
        <f t="shared" si="1"/>
        <v>-371154.41926234588</v>
      </c>
      <c r="E36" s="80">
        <f t="shared" si="0"/>
        <v>-1.8338221239564052</v>
      </c>
      <c r="F36" s="3"/>
      <c r="G36" s="3"/>
    </row>
    <row r="37" spans="1:7" ht="15" customHeight="1" x14ac:dyDescent="0.2">
      <c r="A37" s="35" t="s">
        <v>35</v>
      </c>
      <c r="B37" s="36">
        <v>21590886.337967504</v>
      </c>
      <c r="C37" s="36">
        <v>20967674</v>
      </c>
      <c r="D37" s="36">
        <f t="shared" si="1"/>
        <v>-623212.33796750382</v>
      </c>
      <c r="E37" s="38">
        <f t="shared" si="0"/>
        <v>-2.8864601860813233</v>
      </c>
      <c r="F37" s="3"/>
      <c r="G37" s="3"/>
    </row>
    <row r="38" spans="1:7" ht="17.25" customHeight="1" x14ac:dyDescent="0.2">
      <c r="A38" s="78" t="s">
        <v>36</v>
      </c>
      <c r="B38" s="79">
        <v>47723158.550736427</v>
      </c>
      <c r="C38" s="79">
        <v>47657351</v>
      </c>
      <c r="D38" s="79">
        <f t="shared" si="1"/>
        <v>-65807.550736427307</v>
      </c>
      <c r="E38" s="80">
        <f t="shared" si="0"/>
        <v>-0.1378943739997105</v>
      </c>
      <c r="F38" s="3"/>
      <c r="G38" s="3"/>
    </row>
    <row r="39" spans="1:7" ht="15" customHeight="1" x14ac:dyDescent="0.2">
      <c r="A39" s="35" t="s">
        <v>37</v>
      </c>
      <c r="B39" s="36">
        <v>33768421.683946267</v>
      </c>
      <c r="C39" s="36">
        <v>33888489</v>
      </c>
      <c r="D39" s="36">
        <f t="shared" si="1"/>
        <v>120067.31605373323</v>
      </c>
      <c r="E39" s="38">
        <f t="shared" si="0"/>
        <v>0.35556093553171314</v>
      </c>
      <c r="F39" s="3"/>
      <c r="G39" s="3"/>
    </row>
    <row r="40" spans="1:7" ht="17.25" customHeight="1" x14ac:dyDescent="0.2">
      <c r="A40" s="78" t="s">
        <v>38</v>
      </c>
      <c r="B40" s="79">
        <v>46181740.324275725</v>
      </c>
      <c r="C40" s="79">
        <v>46454703</v>
      </c>
      <c r="D40" s="79">
        <f t="shared" si="1"/>
        <v>272962.67572427541</v>
      </c>
      <c r="E40" s="80">
        <f t="shared" si="0"/>
        <v>0.5910619084677301</v>
      </c>
      <c r="F40" s="3"/>
      <c r="G40" s="3"/>
    </row>
    <row r="41" spans="1:7" ht="15" customHeight="1" x14ac:dyDescent="0.2">
      <c r="A41" s="35" t="s">
        <v>39</v>
      </c>
      <c r="B41" s="36">
        <v>37239671.555041708</v>
      </c>
      <c r="C41" s="36">
        <v>36393308</v>
      </c>
      <c r="D41" s="36">
        <f t="shared" si="1"/>
        <v>-846363.55504170805</v>
      </c>
      <c r="E41" s="38">
        <f t="shared" si="0"/>
        <v>-2.2727470992614669</v>
      </c>
      <c r="F41" s="3"/>
      <c r="G41" s="3"/>
    </row>
    <row r="42" spans="1:7" ht="17.25" customHeight="1" x14ac:dyDescent="0.2">
      <c r="A42" s="78" t="s">
        <v>40</v>
      </c>
      <c r="B42" s="79">
        <v>50023025.650521502</v>
      </c>
      <c r="C42" s="79">
        <v>46735478</v>
      </c>
      <c r="D42" s="79">
        <f t="shared" si="1"/>
        <v>-3287547.6505215019</v>
      </c>
      <c r="E42" s="80">
        <f t="shared" si="0"/>
        <v>-6.5720687778653559</v>
      </c>
      <c r="F42" s="3"/>
      <c r="G42" s="3"/>
    </row>
    <row r="43" spans="1:7" ht="15" customHeight="1" x14ac:dyDescent="0.2">
      <c r="A43" s="35" t="s">
        <v>41</v>
      </c>
      <c r="B43" s="36">
        <v>213981414.78071988</v>
      </c>
      <c r="C43" s="36">
        <v>209450368</v>
      </c>
      <c r="D43" s="36">
        <f t="shared" si="1"/>
        <v>-4531046.7807198763</v>
      </c>
      <c r="E43" s="38">
        <f t="shared" si="0"/>
        <v>-2.1174954775222523</v>
      </c>
      <c r="F43" s="3"/>
      <c r="G43" s="3"/>
    </row>
    <row r="44" spans="1:7" ht="17.25" customHeight="1" x14ac:dyDescent="0.2">
      <c r="A44" s="78" t="s">
        <v>42</v>
      </c>
      <c r="B44" s="79">
        <v>90467434.466649801</v>
      </c>
      <c r="C44" s="79">
        <v>89409706</v>
      </c>
      <c r="D44" s="79">
        <f t="shared" si="1"/>
        <v>-1057728.4666498005</v>
      </c>
      <c r="E44" s="80">
        <f t="shared" si="0"/>
        <v>-1.1691814550568744</v>
      </c>
      <c r="F44" s="3"/>
      <c r="G44" s="3"/>
    </row>
    <row r="45" spans="1:7" ht="15" customHeight="1" x14ac:dyDescent="0.2">
      <c r="A45" s="35" t="s">
        <v>43</v>
      </c>
      <c r="B45" s="36">
        <v>33813723.228263758</v>
      </c>
      <c r="C45" s="36">
        <v>34301345</v>
      </c>
      <c r="D45" s="36">
        <f t="shared" si="1"/>
        <v>487621.77173624188</v>
      </c>
      <c r="E45" s="38">
        <f t="shared" si="0"/>
        <v>1.4420824599660034</v>
      </c>
      <c r="F45" s="3"/>
      <c r="G45" s="3"/>
    </row>
    <row r="46" spans="1:7" ht="17.25" customHeight="1" x14ac:dyDescent="0.2">
      <c r="A46" s="78" t="s">
        <v>44</v>
      </c>
      <c r="B46" s="79">
        <v>26594523.932267204</v>
      </c>
      <c r="C46" s="79">
        <v>26855005</v>
      </c>
      <c r="D46" s="79">
        <f t="shared" si="1"/>
        <v>260481.06773279607</v>
      </c>
      <c r="E46" s="80">
        <f t="shared" si="0"/>
        <v>0.97945377174717441</v>
      </c>
      <c r="F46" s="3"/>
      <c r="G46" s="3"/>
    </row>
    <row r="47" spans="1:7" ht="15" customHeight="1" x14ac:dyDescent="0.2">
      <c r="A47" s="35" t="s">
        <v>45</v>
      </c>
      <c r="B47" s="36">
        <v>123341950.91696787</v>
      </c>
      <c r="C47" s="36">
        <v>122293245</v>
      </c>
      <c r="D47" s="36">
        <f t="shared" si="1"/>
        <v>-1048705.9169678688</v>
      </c>
      <c r="E47" s="38">
        <f t="shared" si="0"/>
        <v>-0.8502426864269752</v>
      </c>
      <c r="F47" s="3"/>
      <c r="G47" s="3"/>
    </row>
    <row r="48" spans="1:7" ht="17.25" customHeight="1" x14ac:dyDescent="0.2">
      <c r="A48" s="119"/>
      <c r="B48" s="120"/>
      <c r="C48" s="120"/>
      <c r="D48" s="120"/>
      <c r="E48" s="121"/>
      <c r="F48" s="3"/>
      <c r="G48" s="3"/>
    </row>
    <row r="51" spans="1:7" ht="18.600000000000001" customHeight="1" x14ac:dyDescent="0.2">
      <c r="A51" s="32" t="s">
        <v>332</v>
      </c>
      <c r="B51" s="9"/>
      <c r="C51" s="9"/>
      <c r="D51" s="9"/>
      <c r="E51" s="9"/>
    </row>
    <row r="52" spans="1:7" s="2" customFormat="1" ht="16.5" customHeight="1" x14ac:dyDescent="0.2">
      <c r="A52" s="30" t="s">
        <v>3</v>
      </c>
      <c r="B52" s="11"/>
      <c r="C52" s="11"/>
      <c r="D52" s="11"/>
      <c r="E52" s="11"/>
    </row>
    <row r="53" spans="1:7" ht="15" customHeight="1" x14ac:dyDescent="0.2">
      <c r="A53" s="30" t="str">
        <f>+A4</f>
        <v>POR EL  PERÍODO  DEL 1o. DE ENERO AL 31 DE DICIEMBRE DEL AÑO 2024.</v>
      </c>
      <c r="B53" s="11"/>
      <c r="C53" s="11"/>
      <c r="D53" s="11"/>
      <c r="E53" s="11"/>
    </row>
    <row r="54" spans="1:7" ht="10.5" customHeight="1" x14ac:dyDescent="0.2">
      <c r="A54" s="135" t="s">
        <v>144</v>
      </c>
      <c r="B54" s="135"/>
      <c r="C54" s="135"/>
      <c r="D54" s="135"/>
      <c r="E54" s="135"/>
    </row>
    <row r="55" spans="1:7" ht="5.25" customHeight="1" x14ac:dyDescent="0.2">
      <c r="A55" s="6"/>
      <c r="B55" s="12"/>
      <c r="C55" s="12"/>
      <c r="D55" s="12"/>
      <c r="E55" s="12"/>
    </row>
    <row r="56" spans="1:7" ht="39.75" customHeight="1" x14ac:dyDescent="0.2">
      <c r="A56" s="136" t="s">
        <v>5</v>
      </c>
      <c r="B56" s="75" t="s">
        <v>403</v>
      </c>
      <c r="C56" s="77"/>
      <c r="D56" s="75" t="s">
        <v>129</v>
      </c>
      <c r="E56" s="77"/>
      <c r="F56" s="19"/>
    </row>
    <row r="57" spans="1:7" ht="15.75" customHeight="1" x14ac:dyDescent="0.2">
      <c r="A57" s="137"/>
      <c r="B57" s="76" t="s">
        <v>6</v>
      </c>
      <c r="C57" s="76" t="s">
        <v>7</v>
      </c>
      <c r="D57" s="76" t="s">
        <v>0</v>
      </c>
      <c r="E57" s="76" t="s">
        <v>1</v>
      </c>
      <c r="F57" s="19"/>
    </row>
    <row r="58" spans="1:7" hidden="1" x14ac:dyDescent="0.2">
      <c r="A58" s="5"/>
      <c r="B58" s="5"/>
      <c r="C58" s="5"/>
      <c r="D58" s="5"/>
      <c r="E58" s="5"/>
    </row>
    <row r="59" spans="1:7" ht="17.25" customHeight="1" x14ac:dyDescent="0.2">
      <c r="A59" s="78" t="s">
        <v>46</v>
      </c>
      <c r="B59" s="79">
        <v>27673214.1861514</v>
      </c>
      <c r="C59" s="79">
        <v>29884635</v>
      </c>
      <c r="D59" s="79">
        <f t="shared" ref="D59:D65" si="2">C59-B59</f>
        <v>2211420.8138485998</v>
      </c>
      <c r="E59" s="80">
        <f t="shared" ref="E59:E65" si="3">D59/B59*100</f>
        <v>7.9911961038312214</v>
      </c>
      <c r="F59" s="3"/>
      <c r="G59" s="3"/>
    </row>
    <row r="60" spans="1:7" ht="15" customHeight="1" x14ac:dyDescent="0.2">
      <c r="A60" s="35" t="s">
        <v>47</v>
      </c>
      <c r="B60" s="36">
        <v>45637966.581794456</v>
      </c>
      <c r="C60" s="36">
        <v>45875909</v>
      </c>
      <c r="D60" s="36">
        <f t="shared" si="2"/>
        <v>237942.41820554435</v>
      </c>
      <c r="E60" s="38">
        <f t="shared" si="3"/>
        <v>0.52136945623791764</v>
      </c>
      <c r="F60" s="3"/>
      <c r="G60" s="3"/>
    </row>
    <row r="61" spans="1:7" ht="17.25" customHeight="1" x14ac:dyDescent="0.2">
      <c r="A61" s="78" t="s">
        <v>48</v>
      </c>
      <c r="B61" s="79">
        <v>41712741.633642837</v>
      </c>
      <c r="C61" s="79">
        <v>41337080</v>
      </c>
      <c r="D61" s="79">
        <f t="shared" si="2"/>
        <v>-375661.63364283741</v>
      </c>
      <c r="E61" s="80">
        <f t="shared" si="3"/>
        <v>-0.90059204677127402</v>
      </c>
      <c r="F61" s="3"/>
      <c r="G61" s="3"/>
    </row>
    <row r="62" spans="1:7" ht="15" customHeight="1" x14ac:dyDescent="0.2">
      <c r="A62" s="35" t="s">
        <v>49</v>
      </c>
      <c r="B62" s="36">
        <v>38882214.908714429</v>
      </c>
      <c r="C62" s="36">
        <v>38016182</v>
      </c>
      <c r="D62" s="36">
        <f t="shared" si="2"/>
        <v>-866032.90871442854</v>
      </c>
      <c r="E62" s="38">
        <f t="shared" si="3"/>
        <v>-2.2273240111131889</v>
      </c>
      <c r="F62" s="3"/>
      <c r="G62" s="3"/>
    </row>
    <row r="63" spans="1:7" ht="17.25" customHeight="1" x14ac:dyDescent="0.2">
      <c r="A63" s="78" t="s">
        <v>50</v>
      </c>
      <c r="B63" s="79">
        <v>143383178.8188768</v>
      </c>
      <c r="C63" s="79">
        <v>150087949</v>
      </c>
      <c r="D63" s="79">
        <f t="shared" si="2"/>
        <v>6704770.1811231971</v>
      </c>
      <c r="E63" s="80">
        <f t="shared" si="3"/>
        <v>4.6761204740709061</v>
      </c>
      <c r="F63" s="3"/>
      <c r="G63" s="3"/>
    </row>
    <row r="64" spans="1:7" ht="15" customHeight="1" x14ac:dyDescent="0.2">
      <c r="A64" s="35" t="s">
        <v>51</v>
      </c>
      <c r="B64" s="36">
        <v>35012275.163443834</v>
      </c>
      <c r="C64" s="36">
        <v>34915584</v>
      </c>
      <c r="D64" s="36">
        <f t="shared" si="2"/>
        <v>-96691.16344383359</v>
      </c>
      <c r="E64" s="38">
        <f t="shared" si="3"/>
        <v>-0.27616361116911481</v>
      </c>
      <c r="F64" s="3"/>
      <c r="G64" s="3"/>
    </row>
    <row r="65" spans="1:7" ht="17.25" customHeight="1" x14ac:dyDescent="0.2">
      <c r="A65" s="78" t="s">
        <v>52</v>
      </c>
      <c r="B65" s="79">
        <v>75753058.769041374</v>
      </c>
      <c r="C65" s="79">
        <v>72698115</v>
      </c>
      <c r="D65" s="79">
        <f t="shared" si="2"/>
        <v>-3054943.7690413743</v>
      </c>
      <c r="E65" s="80">
        <f t="shared" si="3"/>
        <v>-4.0327662257908239</v>
      </c>
      <c r="F65" s="3"/>
      <c r="G65" s="3"/>
    </row>
    <row r="66" spans="1:7" ht="15" customHeight="1" x14ac:dyDescent="0.2">
      <c r="A66" s="35" t="s">
        <v>54</v>
      </c>
      <c r="B66" s="36">
        <v>39712955.333060272</v>
      </c>
      <c r="C66" s="36">
        <v>39471213</v>
      </c>
      <c r="D66" s="36">
        <f t="shared" ref="D66:D95" si="4">C66-B66</f>
        <v>-241742.33306027204</v>
      </c>
      <c r="E66" s="38">
        <f t="shared" ref="E66:E95" si="5">D66/B66*100</f>
        <v>-0.6087241078707285</v>
      </c>
      <c r="F66" s="3"/>
      <c r="G66" s="3"/>
    </row>
    <row r="67" spans="1:7" ht="17.25" customHeight="1" x14ac:dyDescent="0.2">
      <c r="A67" s="78" t="s">
        <v>55</v>
      </c>
      <c r="B67" s="79">
        <v>49202770.683356538</v>
      </c>
      <c r="C67" s="79">
        <v>47091760</v>
      </c>
      <c r="D67" s="79">
        <f t="shared" si="4"/>
        <v>-2111010.6833565384</v>
      </c>
      <c r="E67" s="80">
        <f t="shared" si="5"/>
        <v>-4.2904305063263735</v>
      </c>
      <c r="F67" s="3"/>
      <c r="G67" s="3"/>
    </row>
    <row r="68" spans="1:7" ht="15" customHeight="1" x14ac:dyDescent="0.2">
      <c r="A68" s="35" t="s">
        <v>56</v>
      </c>
      <c r="B68" s="36">
        <v>24173116.651715688</v>
      </c>
      <c r="C68" s="36">
        <v>24508648</v>
      </c>
      <c r="D68" s="36">
        <f t="shared" si="4"/>
        <v>335531.34828431159</v>
      </c>
      <c r="E68" s="38">
        <f t="shared" si="5"/>
        <v>1.3880351181795056</v>
      </c>
      <c r="F68" s="3"/>
      <c r="G68" s="3"/>
    </row>
    <row r="69" spans="1:7" ht="17.25" customHeight="1" x14ac:dyDescent="0.2">
      <c r="A69" s="78" t="s">
        <v>57</v>
      </c>
      <c r="B69" s="79">
        <v>77258910.109460294</v>
      </c>
      <c r="C69" s="79">
        <v>72769942</v>
      </c>
      <c r="D69" s="79">
        <f t="shared" si="4"/>
        <v>-4488968.1094602942</v>
      </c>
      <c r="E69" s="80">
        <f t="shared" si="5"/>
        <v>-5.810291787834351</v>
      </c>
      <c r="F69" s="3"/>
      <c r="G69" s="3"/>
    </row>
    <row r="70" spans="1:7" ht="15" customHeight="1" x14ac:dyDescent="0.2">
      <c r="A70" s="35" t="s">
        <v>58</v>
      </c>
      <c r="B70" s="36">
        <v>147819382.34267256</v>
      </c>
      <c r="C70" s="36">
        <v>140873665</v>
      </c>
      <c r="D70" s="36">
        <f t="shared" si="4"/>
        <v>-6945717.3426725566</v>
      </c>
      <c r="E70" s="38">
        <f t="shared" si="5"/>
        <v>-4.6987866087622425</v>
      </c>
      <c r="F70" s="3"/>
      <c r="G70" s="3"/>
    </row>
    <row r="71" spans="1:7" ht="17.25" customHeight="1" x14ac:dyDescent="0.2">
      <c r="A71" s="78" t="s">
        <v>59</v>
      </c>
      <c r="B71" s="79">
        <v>37421653.928720459</v>
      </c>
      <c r="C71" s="79">
        <v>39225139</v>
      </c>
      <c r="D71" s="79">
        <f t="shared" si="4"/>
        <v>1803485.0712795407</v>
      </c>
      <c r="E71" s="80">
        <f t="shared" si="5"/>
        <v>4.819362272749248</v>
      </c>
      <c r="F71" s="3"/>
      <c r="G71" s="3"/>
    </row>
    <row r="72" spans="1:7" ht="15" customHeight="1" x14ac:dyDescent="0.2">
      <c r="A72" s="35" t="s">
        <v>60</v>
      </c>
      <c r="B72" s="36">
        <v>366677991.67901659</v>
      </c>
      <c r="C72" s="36">
        <v>368517132</v>
      </c>
      <c r="D72" s="36">
        <f t="shared" si="4"/>
        <v>1839140.3209834099</v>
      </c>
      <c r="E72" s="38">
        <f t="shared" si="5"/>
        <v>0.50156823226886238</v>
      </c>
      <c r="F72" s="3"/>
      <c r="G72" s="3"/>
    </row>
    <row r="73" spans="1:7" ht="17.25" customHeight="1" x14ac:dyDescent="0.2">
      <c r="A73" s="78" t="s">
        <v>61</v>
      </c>
      <c r="B73" s="79">
        <v>1128923480.5363736</v>
      </c>
      <c r="C73" s="79">
        <v>1169440884</v>
      </c>
      <c r="D73" s="79">
        <f t="shared" si="4"/>
        <v>40517403.463626385</v>
      </c>
      <c r="E73" s="80">
        <f t="shared" si="5"/>
        <v>3.5890300947922329</v>
      </c>
      <c r="F73" s="3"/>
      <c r="G73" s="3"/>
    </row>
    <row r="74" spans="1:7" ht="15" customHeight="1" x14ac:dyDescent="0.2">
      <c r="A74" s="35" t="s">
        <v>62</v>
      </c>
      <c r="B74" s="36">
        <v>26934147.606029209</v>
      </c>
      <c r="C74" s="36">
        <v>26601921</v>
      </c>
      <c r="D74" s="36">
        <f t="shared" si="4"/>
        <v>-332226.60602920875</v>
      </c>
      <c r="E74" s="38">
        <f t="shared" si="5"/>
        <v>-1.2334773347527057</v>
      </c>
      <c r="F74" s="3"/>
      <c r="G74" s="3"/>
    </row>
    <row r="75" spans="1:7" ht="17.25" customHeight="1" x14ac:dyDescent="0.2">
      <c r="A75" s="78" t="s">
        <v>63</v>
      </c>
      <c r="B75" s="79">
        <v>81182841.689596742</v>
      </c>
      <c r="C75" s="79">
        <v>81359099</v>
      </c>
      <c r="D75" s="79">
        <f t="shared" si="4"/>
        <v>176257.31040325761</v>
      </c>
      <c r="E75" s="80">
        <f t="shared" si="5"/>
        <v>0.21711153087887572</v>
      </c>
      <c r="F75" s="3"/>
      <c r="G75" s="3"/>
    </row>
    <row r="76" spans="1:7" ht="15" customHeight="1" x14ac:dyDescent="0.2">
      <c r="A76" s="35" t="s">
        <v>64</v>
      </c>
      <c r="B76" s="36">
        <v>61686048.083594561</v>
      </c>
      <c r="C76" s="36">
        <v>62385962</v>
      </c>
      <c r="D76" s="36">
        <f t="shared" si="4"/>
        <v>699913.91640543938</v>
      </c>
      <c r="E76" s="38">
        <f t="shared" si="5"/>
        <v>1.1346389307626628</v>
      </c>
      <c r="F76" s="3"/>
      <c r="G76" s="3"/>
    </row>
    <row r="77" spans="1:7" ht="17.25" customHeight="1" x14ac:dyDescent="0.2">
      <c r="A77" s="78" t="s">
        <v>65</v>
      </c>
      <c r="B77" s="79">
        <v>42304377.29866989</v>
      </c>
      <c r="C77" s="79">
        <v>40819888</v>
      </c>
      <c r="D77" s="79">
        <f t="shared" si="4"/>
        <v>-1484489.2986698896</v>
      </c>
      <c r="E77" s="80">
        <f t="shared" si="5"/>
        <v>-3.5090678399290942</v>
      </c>
      <c r="F77" s="3"/>
      <c r="G77" s="3"/>
    </row>
    <row r="78" spans="1:7" ht="15" customHeight="1" x14ac:dyDescent="0.2">
      <c r="A78" s="35" t="s">
        <v>130</v>
      </c>
      <c r="B78" s="36">
        <v>49283430.624281287</v>
      </c>
      <c r="C78" s="36">
        <v>48482050</v>
      </c>
      <c r="D78" s="36">
        <f t="shared" si="4"/>
        <v>-801380.62428128719</v>
      </c>
      <c r="E78" s="38">
        <f t="shared" si="5"/>
        <v>-1.6260650164366959</v>
      </c>
      <c r="F78" s="3"/>
      <c r="G78" s="3"/>
    </row>
    <row r="79" spans="1:7" ht="17.25" customHeight="1" x14ac:dyDescent="0.2">
      <c r="A79" s="78" t="s">
        <v>67</v>
      </c>
      <c r="B79" s="79">
        <v>29911718.938961361</v>
      </c>
      <c r="C79" s="79">
        <v>29119822</v>
      </c>
      <c r="D79" s="79">
        <f t="shared" si="4"/>
        <v>-791896.9389613606</v>
      </c>
      <c r="E79" s="80">
        <f t="shared" si="5"/>
        <v>-2.6474471112052314</v>
      </c>
      <c r="F79" s="3"/>
      <c r="G79" s="3"/>
    </row>
    <row r="80" spans="1:7" ht="15" customHeight="1" x14ac:dyDescent="0.2">
      <c r="A80" s="35" t="s">
        <v>131</v>
      </c>
      <c r="B80" s="36">
        <v>32190127.370311707</v>
      </c>
      <c r="C80" s="36">
        <v>31959978</v>
      </c>
      <c r="D80" s="36">
        <f t="shared" si="4"/>
        <v>-230149.37031170726</v>
      </c>
      <c r="E80" s="38">
        <f t="shared" si="5"/>
        <v>-0.71496880911372007</v>
      </c>
      <c r="F80" s="3"/>
      <c r="G80" s="3"/>
    </row>
    <row r="81" spans="1:7" ht="17.25" customHeight="1" x14ac:dyDescent="0.2">
      <c r="A81" s="78" t="s">
        <v>69</v>
      </c>
      <c r="B81" s="79">
        <v>54122376.703977391</v>
      </c>
      <c r="C81" s="79">
        <v>54957593</v>
      </c>
      <c r="D81" s="79">
        <f t="shared" si="4"/>
        <v>835216.29602260888</v>
      </c>
      <c r="E81" s="80">
        <f t="shared" si="5"/>
        <v>1.5431995911613945</v>
      </c>
      <c r="F81" s="3"/>
      <c r="G81" s="3"/>
    </row>
    <row r="82" spans="1:7" ht="15" customHeight="1" x14ac:dyDescent="0.2">
      <c r="A82" s="35" t="s">
        <v>70</v>
      </c>
      <c r="B82" s="36">
        <v>47564653.963636786</v>
      </c>
      <c r="C82" s="36">
        <v>47005749</v>
      </c>
      <c r="D82" s="36">
        <f t="shared" si="4"/>
        <v>-558904.96363678575</v>
      </c>
      <c r="E82" s="38">
        <f t="shared" si="5"/>
        <v>-1.1750426357859536</v>
      </c>
      <c r="F82" s="3"/>
      <c r="G82" s="3"/>
    </row>
    <row r="83" spans="1:7" ht="17.25" customHeight="1" x14ac:dyDescent="0.2">
      <c r="A83" s="78" t="s">
        <v>71</v>
      </c>
      <c r="B83" s="79">
        <v>39661543.137989238</v>
      </c>
      <c r="C83" s="79">
        <v>37730051</v>
      </c>
      <c r="D83" s="79">
        <f t="shared" si="4"/>
        <v>-1931492.1379892379</v>
      </c>
      <c r="E83" s="80">
        <f t="shared" si="5"/>
        <v>-4.8699369342974101</v>
      </c>
      <c r="F83" s="3"/>
      <c r="G83" s="3"/>
    </row>
    <row r="84" spans="1:7" ht="15" customHeight="1" x14ac:dyDescent="0.2">
      <c r="A84" s="35" t="s">
        <v>72</v>
      </c>
      <c r="B84" s="36">
        <v>60683748.73106616</v>
      </c>
      <c r="C84" s="36">
        <v>60627652</v>
      </c>
      <c r="D84" s="36">
        <f t="shared" si="4"/>
        <v>-56096.731066159904</v>
      </c>
      <c r="E84" s="38">
        <f t="shared" si="5"/>
        <v>-9.2441110246443955E-2</v>
      </c>
      <c r="F84" s="3"/>
      <c r="G84" s="3"/>
    </row>
    <row r="85" spans="1:7" ht="17.25" customHeight="1" x14ac:dyDescent="0.2">
      <c r="A85" s="78" t="s">
        <v>73</v>
      </c>
      <c r="B85" s="79">
        <v>69182642.97546804</v>
      </c>
      <c r="C85" s="79">
        <v>69626248</v>
      </c>
      <c r="D85" s="79">
        <f t="shared" si="4"/>
        <v>443605.02453196049</v>
      </c>
      <c r="E85" s="80">
        <f t="shared" si="5"/>
        <v>0.64120855384097064</v>
      </c>
      <c r="F85" s="3"/>
      <c r="G85" s="3"/>
    </row>
    <row r="86" spans="1:7" ht="15" customHeight="1" x14ac:dyDescent="0.2">
      <c r="A86" s="35" t="s">
        <v>74</v>
      </c>
      <c r="B86" s="36">
        <v>157480760.77567568</v>
      </c>
      <c r="C86" s="36">
        <v>153930364</v>
      </c>
      <c r="D86" s="36">
        <f t="shared" si="4"/>
        <v>-3550396.7756756842</v>
      </c>
      <c r="E86" s="38">
        <f t="shared" si="5"/>
        <v>-2.2544955702449685</v>
      </c>
      <c r="F86" s="3"/>
      <c r="G86" s="3"/>
    </row>
    <row r="87" spans="1:7" ht="17.25" customHeight="1" x14ac:dyDescent="0.2">
      <c r="A87" s="78" t="s">
        <v>75</v>
      </c>
      <c r="B87" s="79">
        <v>43607385.774603136</v>
      </c>
      <c r="C87" s="79">
        <v>44310560</v>
      </c>
      <c r="D87" s="79">
        <f t="shared" si="4"/>
        <v>703174.22539686412</v>
      </c>
      <c r="E87" s="80">
        <f t="shared" si="5"/>
        <v>1.6125117635609139</v>
      </c>
      <c r="F87" s="3"/>
      <c r="G87" s="3"/>
    </row>
    <row r="88" spans="1:7" ht="15" customHeight="1" x14ac:dyDescent="0.2">
      <c r="A88" s="35" t="s">
        <v>76</v>
      </c>
      <c r="B88" s="36">
        <v>66288957.473972701</v>
      </c>
      <c r="C88" s="36">
        <v>63491203</v>
      </c>
      <c r="D88" s="36">
        <f t="shared" si="4"/>
        <v>-2797754.4739727005</v>
      </c>
      <c r="E88" s="38">
        <f t="shared" si="5"/>
        <v>-4.2205437837383304</v>
      </c>
      <c r="F88" s="3"/>
      <c r="G88" s="3"/>
    </row>
    <row r="89" spans="1:7" ht="17.25" customHeight="1" x14ac:dyDescent="0.2">
      <c r="A89" s="78" t="s">
        <v>77</v>
      </c>
      <c r="B89" s="79">
        <v>186786064.90827879</v>
      </c>
      <c r="C89" s="79">
        <v>184574053</v>
      </c>
      <c r="D89" s="79">
        <f t="shared" si="4"/>
        <v>-2212011.9082787931</v>
      </c>
      <c r="E89" s="80">
        <f t="shared" si="5"/>
        <v>-1.1842488942443326</v>
      </c>
      <c r="F89" s="3"/>
      <c r="G89" s="3"/>
    </row>
    <row r="90" spans="1:7" ht="15" customHeight="1" x14ac:dyDescent="0.2">
      <c r="A90" s="35" t="s">
        <v>78</v>
      </c>
      <c r="B90" s="36">
        <v>42981685.572163031</v>
      </c>
      <c r="C90" s="36">
        <v>42833780</v>
      </c>
      <c r="D90" s="36">
        <f t="shared" si="4"/>
        <v>-147905.57216303051</v>
      </c>
      <c r="E90" s="38">
        <f t="shared" si="5"/>
        <v>-0.34411301044652642</v>
      </c>
      <c r="F90" s="3"/>
      <c r="G90" s="3"/>
    </row>
    <row r="91" spans="1:7" ht="17.25" customHeight="1" x14ac:dyDescent="0.2">
      <c r="A91" s="78" t="s">
        <v>79</v>
      </c>
      <c r="B91" s="79">
        <v>115455775.66774856</v>
      </c>
      <c r="C91" s="79">
        <v>114690502</v>
      </c>
      <c r="D91" s="79">
        <f t="shared" si="4"/>
        <v>-765273.66774855554</v>
      </c>
      <c r="E91" s="80">
        <f t="shared" si="5"/>
        <v>-0.66282839755960976</v>
      </c>
      <c r="F91" s="3"/>
      <c r="G91" s="3"/>
    </row>
    <row r="92" spans="1:7" ht="15" customHeight="1" x14ac:dyDescent="0.2">
      <c r="A92" s="35" t="s">
        <v>80</v>
      </c>
      <c r="B92" s="36">
        <v>37097925.946220376</v>
      </c>
      <c r="C92" s="36">
        <v>37642941</v>
      </c>
      <c r="D92" s="36">
        <f t="shared" si="4"/>
        <v>545015.0537796244</v>
      </c>
      <c r="E92" s="38">
        <f t="shared" si="5"/>
        <v>1.4691254022386979</v>
      </c>
      <c r="F92" s="3"/>
      <c r="G92" s="3"/>
    </row>
    <row r="93" spans="1:7" ht="17.25" customHeight="1" x14ac:dyDescent="0.2">
      <c r="A93" s="78" t="s">
        <v>81</v>
      </c>
      <c r="B93" s="79">
        <v>57010413.027409278</v>
      </c>
      <c r="C93" s="79">
        <v>57902675</v>
      </c>
      <c r="D93" s="79">
        <f t="shared" si="4"/>
        <v>892261.97259072214</v>
      </c>
      <c r="E93" s="80">
        <f t="shared" si="5"/>
        <v>1.5650859644916855</v>
      </c>
      <c r="F93" s="3"/>
      <c r="G93" s="3"/>
    </row>
    <row r="94" spans="1:7" ht="15" customHeight="1" x14ac:dyDescent="0.2">
      <c r="A94" s="35" t="s">
        <v>82</v>
      </c>
      <c r="B94" s="36">
        <v>30627833.120167218</v>
      </c>
      <c r="C94" s="36">
        <v>30783481</v>
      </c>
      <c r="D94" s="36">
        <f t="shared" si="4"/>
        <v>155647.87983278185</v>
      </c>
      <c r="E94" s="38">
        <f t="shared" si="5"/>
        <v>0.50819096219475568</v>
      </c>
      <c r="F94" s="3"/>
      <c r="G94" s="3"/>
    </row>
    <row r="95" spans="1:7" ht="17.25" customHeight="1" x14ac:dyDescent="0.2">
      <c r="A95" s="78" t="s">
        <v>83</v>
      </c>
      <c r="B95" s="79">
        <v>122829159.12174885</v>
      </c>
      <c r="C95" s="79">
        <v>123358082</v>
      </c>
      <c r="D95" s="79">
        <f t="shared" si="4"/>
        <v>528922.87825115025</v>
      </c>
      <c r="E95" s="80">
        <f t="shared" si="5"/>
        <v>0.43061670537602503</v>
      </c>
      <c r="F95" s="3"/>
      <c r="G95" s="3"/>
    </row>
    <row r="96" spans="1:7" ht="4.9000000000000004" customHeight="1" x14ac:dyDescent="0.2">
      <c r="A96" s="81"/>
      <c r="B96" s="82"/>
      <c r="C96" s="82"/>
      <c r="D96" s="82"/>
      <c r="E96" s="83"/>
      <c r="F96" s="3"/>
      <c r="G96" s="3"/>
    </row>
    <row r="97" spans="1:7" ht="4.9000000000000004" customHeight="1" x14ac:dyDescent="0.2">
      <c r="A97" s="84"/>
      <c r="B97" s="85"/>
      <c r="C97" s="85"/>
      <c r="D97" s="85"/>
      <c r="E97" s="86"/>
    </row>
    <row r="99" spans="1:7" ht="15.75" x14ac:dyDescent="0.25">
      <c r="A99" s="10" t="s">
        <v>332</v>
      </c>
      <c r="B99" s="9"/>
      <c r="C99" s="9"/>
      <c r="D99" s="9"/>
      <c r="E99" s="9"/>
    </row>
    <row r="100" spans="1:7" s="2" customFormat="1" ht="16.5" customHeight="1" x14ac:dyDescent="0.2">
      <c r="A100" s="30" t="s">
        <v>3</v>
      </c>
      <c r="B100" s="31"/>
      <c r="C100" s="31"/>
      <c r="D100" s="31"/>
      <c r="E100" s="31"/>
    </row>
    <row r="101" spans="1:7" ht="12.75" customHeight="1" x14ac:dyDescent="0.2">
      <c r="A101" s="30" t="str">
        <f>+A4</f>
        <v>POR EL  PERÍODO  DEL 1o. DE ENERO AL 31 DE DICIEMBRE DEL AÑO 2024.</v>
      </c>
      <c r="B101" s="11"/>
      <c r="C101" s="11"/>
      <c r="D101" s="11"/>
      <c r="E101" s="11"/>
    </row>
    <row r="102" spans="1:7" ht="11.45" customHeight="1" x14ac:dyDescent="0.2">
      <c r="A102" s="135" t="s">
        <v>144</v>
      </c>
      <c r="B102" s="135"/>
      <c r="C102" s="135"/>
      <c r="D102" s="135"/>
      <c r="E102" s="135"/>
    </row>
    <row r="103" spans="1:7" ht="5.25" customHeight="1" x14ac:dyDescent="0.2">
      <c r="A103" s="6"/>
      <c r="B103" s="12"/>
      <c r="C103" s="12"/>
      <c r="D103" s="12"/>
      <c r="E103" s="12"/>
    </row>
    <row r="104" spans="1:7" ht="39.75" customHeight="1" x14ac:dyDescent="0.2">
      <c r="A104" s="136" t="s">
        <v>5</v>
      </c>
      <c r="B104" s="75" t="s">
        <v>403</v>
      </c>
      <c r="C104" s="77"/>
      <c r="D104" s="75" t="s">
        <v>129</v>
      </c>
      <c r="E104" s="77"/>
      <c r="F104" s="19"/>
    </row>
    <row r="105" spans="1:7" ht="16.5" customHeight="1" x14ac:dyDescent="0.2">
      <c r="A105" s="137"/>
      <c r="B105" s="76" t="s">
        <v>6</v>
      </c>
      <c r="C105" s="76" t="s">
        <v>7</v>
      </c>
      <c r="D105" s="76" t="s">
        <v>0</v>
      </c>
      <c r="E105" s="76" t="s">
        <v>1</v>
      </c>
      <c r="F105" s="19"/>
    </row>
    <row r="106" spans="1:7" ht="11.25" hidden="1" customHeight="1" x14ac:dyDescent="0.2">
      <c r="A106" s="5"/>
      <c r="B106" s="5"/>
      <c r="C106" s="5"/>
      <c r="D106" s="5"/>
      <c r="E106" s="5"/>
    </row>
    <row r="107" spans="1:7" ht="17.25" customHeight="1" x14ac:dyDescent="0.2">
      <c r="A107" s="78" t="s">
        <v>84</v>
      </c>
      <c r="B107" s="79">
        <v>156816840.35499024</v>
      </c>
      <c r="C107" s="79">
        <v>152119100</v>
      </c>
      <c r="D107" s="79">
        <f t="shared" ref="D107:D143" si="6">C107-B107</f>
        <v>-4697740.3549902439</v>
      </c>
      <c r="E107" s="80">
        <f t="shared" ref="E107:E143" si="7">D107/B107*100</f>
        <v>-2.9956861420979091</v>
      </c>
      <c r="F107" s="3"/>
      <c r="G107" s="3"/>
    </row>
    <row r="108" spans="1:7" ht="15" customHeight="1" x14ac:dyDescent="0.2">
      <c r="A108" s="35" t="s">
        <v>85</v>
      </c>
      <c r="B108" s="36">
        <v>47075046.876326911</v>
      </c>
      <c r="C108" s="36">
        <v>46744867</v>
      </c>
      <c r="D108" s="36">
        <f t="shared" si="6"/>
        <v>-330179.87632691115</v>
      </c>
      <c r="E108" s="38">
        <f t="shared" si="7"/>
        <v>-0.70139043556205549</v>
      </c>
      <c r="F108" s="3"/>
      <c r="G108" s="3"/>
    </row>
    <row r="109" spans="1:7" ht="17.25" customHeight="1" x14ac:dyDescent="0.2">
      <c r="A109" s="78" t="s">
        <v>86</v>
      </c>
      <c r="B109" s="79">
        <v>37196955.944122411</v>
      </c>
      <c r="C109" s="79">
        <v>36111956</v>
      </c>
      <c r="D109" s="79">
        <f t="shared" si="6"/>
        <v>-1084999.9441224113</v>
      </c>
      <c r="E109" s="80">
        <f t="shared" si="7"/>
        <v>-2.9169052052332121</v>
      </c>
      <c r="F109" s="3"/>
      <c r="G109" s="3"/>
    </row>
    <row r="110" spans="1:7" ht="15" customHeight="1" x14ac:dyDescent="0.2">
      <c r="A110" s="35" t="s">
        <v>87</v>
      </c>
      <c r="B110" s="36">
        <v>89375228.866673484</v>
      </c>
      <c r="C110" s="36">
        <v>85873712</v>
      </c>
      <c r="D110" s="36">
        <f t="shared" si="6"/>
        <v>-3501516.8666734844</v>
      </c>
      <c r="E110" s="38">
        <f t="shared" si="7"/>
        <v>-3.9177710771481347</v>
      </c>
      <c r="F110" s="3"/>
      <c r="G110" s="3"/>
    </row>
    <row r="111" spans="1:7" ht="17.25" customHeight="1" x14ac:dyDescent="0.2">
      <c r="A111" s="78" t="s">
        <v>88</v>
      </c>
      <c r="B111" s="79">
        <v>46008144.338104375</v>
      </c>
      <c r="C111" s="79">
        <v>45969074</v>
      </c>
      <c r="D111" s="79">
        <f t="shared" si="6"/>
        <v>-39070.338104374707</v>
      </c>
      <c r="E111" s="80">
        <f t="shared" si="7"/>
        <v>-8.4920482376456746E-2</v>
      </c>
      <c r="F111" s="3"/>
      <c r="G111" s="3"/>
    </row>
    <row r="112" spans="1:7" ht="15" customHeight="1" x14ac:dyDescent="0.2">
      <c r="A112" s="35" t="s">
        <v>89</v>
      </c>
      <c r="B112" s="36">
        <v>32589308.853285018</v>
      </c>
      <c r="C112" s="36">
        <v>31668531</v>
      </c>
      <c r="D112" s="36">
        <f t="shared" si="6"/>
        <v>-920777.85328501835</v>
      </c>
      <c r="E112" s="38">
        <f t="shared" si="7"/>
        <v>-2.82539853002192</v>
      </c>
      <c r="F112" s="3"/>
      <c r="G112" s="3"/>
    </row>
    <row r="113" spans="1:7" ht="17.25" customHeight="1" x14ac:dyDescent="0.2">
      <c r="A113" s="78" t="s">
        <v>90</v>
      </c>
      <c r="B113" s="79">
        <v>137126026.86113554</v>
      </c>
      <c r="C113" s="79">
        <v>139808237</v>
      </c>
      <c r="D113" s="79">
        <f t="shared" si="6"/>
        <v>2682210.1388644576</v>
      </c>
      <c r="E113" s="80">
        <f t="shared" si="7"/>
        <v>1.9560182703905451</v>
      </c>
      <c r="F113" s="3"/>
      <c r="G113" s="3"/>
    </row>
    <row r="114" spans="1:7" ht="15" customHeight="1" x14ac:dyDescent="0.2">
      <c r="A114" s="35" t="s">
        <v>91</v>
      </c>
      <c r="B114" s="36">
        <v>74650565.722202331</v>
      </c>
      <c r="C114" s="36">
        <v>75877917</v>
      </c>
      <c r="D114" s="36">
        <f t="shared" si="6"/>
        <v>1227351.2777976692</v>
      </c>
      <c r="E114" s="38">
        <f t="shared" si="7"/>
        <v>1.6441285687840868</v>
      </c>
      <c r="F114" s="3"/>
      <c r="G114" s="3"/>
    </row>
    <row r="115" spans="1:7" ht="17.25" customHeight="1" x14ac:dyDescent="0.2">
      <c r="A115" s="78" t="s">
        <v>92</v>
      </c>
      <c r="B115" s="79">
        <v>59208346.961394347</v>
      </c>
      <c r="C115" s="79">
        <v>58042909</v>
      </c>
      <c r="D115" s="79">
        <f t="shared" si="6"/>
        <v>-1165437.9613943473</v>
      </c>
      <c r="E115" s="80">
        <f t="shared" si="7"/>
        <v>-1.9683676731496125</v>
      </c>
      <c r="F115" s="3"/>
      <c r="G115" s="3"/>
    </row>
    <row r="116" spans="1:7" ht="15" customHeight="1" x14ac:dyDescent="0.2">
      <c r="A116" s="35" t="s">
        <v>93</v>
      </c>
      <c r="B116" s="36">
        <v>68227799.534082934</v>
      </c>
      <c r="C116" s="36">
        <v>67417406</v>
      </c>
      <c r="D116" s="36">
        <f t="shared" si="6"/>
        <v>-810393.53408293426</v>
      </c>
      <c r="E116" s="38">
        <f t="shared" si="7"/>
        <v>-1.1877761551991799</v>
      </c>
      <c r="F116" s="3"/>
      <c r="G116" s="3"/>
    </row>
    <row r="117" spans="1:7" ht="17.25" customHeight="1" x14ac:dyDescent="0.2">
      <c r="A117" s="78" t="s">
        <v>94</v>
      </c>
      <c r="B117" s="79">
        <v>38916920.866699561</v>
      </c>
      <c r="C117" s="79">
        <v>39143522</v>
      </c>
      <c r="D117" s="79">
        <f t="shared" si="6"/>
        <v>226601.13330043852</v>
      </c>
      <c r="E117" s="80">
        <f t="shared" si="7"/>
        <v>0.58226891607536357</v>
      </c>
      <c r="F117" s="3"/>
      <c r="G117" s="3"/>
    </row>
    <row r="118" spans="1:7" ht="15" customHeight="1" x14ac:dyDescent="0.2">
      <c r="A118" s="35" t="s">
        <v>95</v>
      </c>
      <c r="B118" s="36">
        <v>38407016.888702735</v>
      </c>
      <c r="C118" s="36">
        <v>36787874</v>
      </c>
      <c r="D118" s="36">
        <f t="shared" si="6"/>
        <v>-1619142.8887027353</v>
      </c>
      <c r="E118" s="38">
        <f t="shared" si="7"/>
        <v>-4.2157475895478864</v>
      </c>
      <c r="F118" s="3"/>
      <c r="G118" s="3"/>
    </row>
    <row r="119" spans="1:7" ht="17.25" customHeight="1" x14ac:dyDescent="0.2">
      <c r="A119" s="78" t="s">
        <v>96</v>
      </c>
      <c r="B119" s="79">
        <v>175225588.1412926</v>
      </c>
      <c r="C119" s="79">
        <v>176911252</v>
      </c>
      <c r="D119" s="79">
        <f t="shared" si="6"/>
        <v>1685663.8587073982</v>
      </c>
      <c r="E119" s="80">
        <f t="shared" si="7"/>
        <v>0.96199640508449513</v>
      </c>
      <c r="F119" s="3"/>
      <c r="G119" s="3"/>
    </row>
    <row r="120" spans="1:7" ht="15" customHeight="1" x14ac:dyDescent="0.2">
      <c r="A120" s="35" t="s">
        <v>97</v>
      </c>
      <c r="B120" s="36">
        <v>63345168.540109925</v>
      </c>
      <c r="C120" s="36">
        <v>63250115</v>
      </c>
      <c r="D120" s="36">
        <f t="shared" si="6"/>
        <v>-95053.540109924972</v>
      </c>
      <c r="E120" s="38">
        <f t="shared" si="7"/>
        <v>-0.15005649570533139</v>
      </c>
      <c r="F120" s="3"/>
      <c r="G120" s="3"/>
    </row>
    <row r="121" spans="1:7" ht="17.25" customHeight="1" x14ac:dyDescent="0.2">
      <c r="A121" s="78" t="s">
        <v>132</v>
      </c>
      <c r="B121" s="79">
        <v>38530626.812058114</v>
      </c>
      <c r="C121" s="79">
        <v>37969875</v>
      </c>
      <c r="D121" s="79">
        <f t="shared" si="6"/>
        <v>-560751.81205811352</v>
      </c>
      <c r="E121" s="80">
        <f t="shared" si="7"/>
        <v>-1.4553404874343412</v>
      </c>
      <c r="F121" s="3"/>
      <c r="G121" s="3"/>
    </row>
    <row r="122" spans="1:7" ht="15" customHeight="1" x14ac:dyDescent="0.2">
      <c r="A122" s="35" t="s">
        <v>99</v>
      </c>
      <c r="B122" s="36">
        <v>39201328.629406996</v>
      </c>
      <c r="C122" s="36">
        <v>39205099</v>
      </c>
      <c r="D122" s="36">
        <f t="shared" si="6"/>
        <v>3770.3705930039287</v>
      </c>
      <c r="E122" s="38">
        <f t="shared" si="7"/>
        <v>9.6179663415172471E-3</v>
      </c>
      <c r="F122" s="3"/>
      <c r="G122" s="3"/>
    </row>
    <row r="123" spans="1:7" ht="17.25" customHeight="1" x14ac:dyDescent="0.2">
      <c r="A123" s="78" t="s">
        <v>100</v>
      </c>
      <c r="B123" s="79">
        <v>71771766.890403137</v>
      </c>
      <c r="C123" s="79">
        <v>68522536</v>
      </c>
      <c r="D123" s="79">
        <f t="shared" si="6"/>
        <v>-3249230.8904031366</v>
      </c>
      <c r="E123" s="80">
        <f t="shared" si="7"/>
        <v>-4.5271713811431935</v>
      </c>
      <c r="F123" s="3"/>
      <c r="G123" s="3"/>
    </row>
    <row r="124" spans="1:7" ht="15" customHeight="1" x14ac:dyDescent="0.2">
      <c r="A124" s="35" t="s">
        <v>101</v>
      </c>
      <c r="B124" s="36">
        <v>61927412.718570247</v>
      </c>
      <c r="C124" s="36">
        <v>62497244</v>
      </c>
      <c r="D124" s="36">
        <f t="shared" si="6"/>
        <v>569831.28142975271</v>
      </c>
      <c r="E124" s="38">
        <f t="shared" si="7"/>
        <v>0.92016000090195393</v>
      </c>
      <c r="F124" s="3"/>
      <c r="G124" s="3"/>
    </row>
    <row r="125" spans="1:7" ht="17.25" customHeight="1" x14ac:dyDescent="0.2">
      <c r="A125" s="78" t="s">
        <v>102</v>
      </c>
      <c r="B125" s="79">
        <v>24389720.806940667</v>
      </c>
      <c r="C125" s="79">
        <v>23927166</v>
      </c>
      <c r="D125" s="79">
        <f t="shared" si="6"/>
        <v>-462554.80694066733</v>
      </c>
      <c r="E125" s="80">
        <f t="shared" si="7"/>
        <v>-1.8965153828617691</v>
      </c>
      <c r="F125" s="3"/>
      <c r="G125" s="3"/>
    </row>
    <row r="126" spans="1:7" ht="15" customHeight="1" x14ac:dyDescent="0.2">
      <c r="A126" s="35" t="s">
        <v>103</v>
      </c>
      <c r="B126" s="36">
        <v>37000582.332992017</v>
      </c>
      <c r="C126" s="36">
        <v>36730062</v>
      </c>
      <c r="D126" s="36">
        <f t="shared" si="6"/>
        <v>-270520.33299201727</v>
      </c>
      <c r="E126" s="38">
        <f t="shared" si="7"/>
        <v>-0.73112452814237072</v>
      </c>
      <c r="F126" s="3"/>
      <c r="G126" s="3"/>
    </row>
    <row r="127" spans="1:7" ht="17.25" customHeight="1" x14ac:dyDescent="0.2">
      <c r="A127" s="78" t="s">
        <v>104</v>
      </c>
      <c r="B127" s="79">
        <v>59729638.020338252</v>
      </c>
      <c r="C127" s="79">
        <v>59488885</v>
      </c>
      <c r="D127" s="79">
        <f t="shared" si="6"/>
        <v>-240753.02033825219</v>
      </c>
      <c r="E127" s="80">
        <f t="shared" si="7"/>
        <v>-0.40307128641274292</v>
      </c>
      <c r="F127" s="3"/>
      <c r="G127" s="3"/>
    </row>
    <row r="128" spans="1:7" ht="15" customHeight="1" x14ac:dyDescent="0.2">
      <c r="A128" s="35" t="s">
        <v>105</v>
      </c>
      <c r="B128" s="36">
        <v>96919711.722194821</v>
      </c>
      <c r="C128" s="36">
        <v>95700713</v>
      </c>
      <c r="D128" s="36">
        <f t="shared" si="6"/>
        <v>-1218998.7221948206</v>
      </c>
      <c r="E128" s="38">
        <f t="shared" si="7"/>
        <v>-1.2577407634980278</v>
      </c>
      <c r="F128" s="3"/>
      <c r="G128" s="3"/>
    </row>
    <row r="129" spans="1:7" ht="17.25" customHeight="1" x14ac:dyDescent="0.2">
      <c r="A129" s="78" t="s">
        <v>133</v>
      </c>
      <c r="B129" s="79">
        <v>57940481.650895134</v>
      </c>
      <c r="C129" s="79">
        <v>58498835</v>
      </c>
      <c r="D129" s="79">
        <f t="shared" si="6"/>
        <v>558353.34910486639</v>
      </c>
      <c r="E129" s="80">
        <f t="shared" si="7"/>
        <v>0.96366708248832833</v>
      </c>
      <c r="F129" s="3"/>
      <c r="G129" s="3"/>
    </row>
    <row r="130" spans="1:7" ht="15" customHeight="1" x14ac:dyDescent="0.2">
      <c r="A130" s="35" t="s">
        <v>107</v>
      </c>
      <c r="B130" s="36">
        <v>58679907.939275458</v>
      </c>
      <c r="C130" s="36">
        <v>58061949</v>
      </c>
      <c r="D130" s="36">
        <f t="shared" si="6"/>
        <v>-617958.93927545846</v>
      </c>
      <c r="E130" s="38">
        <f t="shared" si="7"/>
        <v>-1.0531014123521623</v>
      </c>
      <c r="F130" s="3"/>
      <c r="G130" s="3"/>
    </row>
    <row r="131" spans="1:7" ht="17.25" customHeight="1" x14ac:dyDescent="0.2">
      <c r="A131" s="78" t="s">
        <v>108</v>
      </c>
      <c r="B131" s="79">
        <v>38802935.241875619</v>
      </c>
      <c r="C131" s="79">
        <v>37908181</v>
      </c>
      <c r="D131" s="79">
        <f t="shared" si="6"/>
        <v>-894754.2418756187</v>
      </c>
      <c r="E131" s="80">
        <f t="shared" si="7"/>
        <v>-2.305893191580032</v>
      </c>
      <c r="F131" s="3"/>
      <c r="G131" s="3"/>
    </row>
    <row r="132" spans="1:7" ht="15" customHeight="1" x14ac:dyDescent="0.2">
      <c r="A132" s="35" t="s">
        <v>109</v>
      </c>
      <c r="B132" s="36">
        <v>59881491.013058297</v>
      </c>
      <c r="C132" s="36">
        <v>58716064</v>
      </c>
      <c r="D132" s="36">
        <f t="shared" si="6"/>
        <v>-1165427.0130582973</v>
      </c>
      <c r="E132" s="38">
        <f t="shared" si="7"/>
        <v>-1.946222435917893</v>
      </c>
      <c r="F132" s="3"/>
      <c r="G132" s="3"/>
    </row>
    <row r="133" spans="1:7" ht="17.25" customHeight="1" x14ac:dyDescent="0.2">
      <c r="A133" s="78" t="s">
        <v>110</v>
      </c>
      <c r="B133" s="79">
        <v>457570801.66594774</v>
      </c>
      <c r="C133" s="79">
        <v>457310753</v>
      </c>
      <c r="D133" s="79">
        <f t="shared" si="6"/>
        <v>-260048.66594773531</v>
      </c>
      <c r="E133" s="80">
        <f t="shared" si="7"/>
        <v>-5.6832443198066074E-2</v>
      </c>
      <c r="F133" s="3"/>
      <c r="G133" s="3"/>
    </row>
    <row r="134" spans="1:7" ht="15" customHeight="1" x14ac:dyDescent="0.2">
      <c r="A134" s="35" t="s">
        <v>111</v>
      </c>
      <c r="B134" s="36">
        <v>52523351.259372965</v>
      </c>
      <c r="C134" s="36">
        <v>50934959</v>
      </c>
      <c r="D134" s="36">
        <f t="shared" si="6"/>
        <v>-1588392.2593729645</v>
      </c>
      <c r="E134" s="38">
        <f t="shared" si="7"/>
        <v>-3.0241639600053332</v>
      </c>
      <c r="F134" s="3"/>
      <c r="G134" s="3"/>
    </row>
    <row r="135" spans="1:7" ht="17.25" customHeight="1" x14ac:dyDescent="0.2">
      <c r="A135" s="78" t="s">
        <v>112</v>
      </c>
      <c r="B135" s="79">
        <v>42694051.125946887</v>
      </c>
      <c r="C135" s="79">
        <v>39874183</v>
      </c>
      <c r="D135" s="79">
        <f t="shared" si="6"/>
        <v>-2819868.1259468868</v>
      </c>
      <c r="E135" s="80">
        <f t="shared" si="7"/>
        <v>-6.6048267886978289</v>
      </c>
      <c r="F135" s="3"/>
      <c r="G135" s="3"/>
    </row>
    <row r="136" spans="1:7" ht="15" customHeight="1" x14ac:dyDescent="0.2">
      <c r="A136" s="35" t="s">
        <v>113</v>
      </c>
      <c r="B136" s="36">
        <v>48202736.615295939</v>
      </c>
      <c r="C136" s="36">
        <v>48401857</v>
      </c>
      <c r="D136" s="36">
        <f t="shared" si="6"/>
        <v>199120.38470406085</v>
      </c>
      <c r="E136" s="38">
        <f t="shared" si="7"/>
        <v>0.41308937767005321</v>
      </c>
      <c r="F136" s="3"/>
      <c r="G136" s="3"/>
    </row>
    <row r="137" spans="1:7" ht="17.25" customHeight="1" x14ac:dyDescent="0.2">
      <c r="A137" s="78" t="s">
        <v>114</v>
      </c>
      <c r="B137" s="79">
        <v>67374801.803069249</v>
      </c>
      <c r="C137" s="79">
        <v>63077065</v>
      </c>
      <c r="D137" s="79">
        <f t="shared" si="6"/>
        <v>-4297736.8030692488</v>
      </c>
      <c r="E137" s="80">
        <f t="shared" si="7"/>
        <v>-6.3788488990753009</v>
      </c>
      <c r="F137" s="3"/>
      <c r="G137" s="3"/>
    </row>
    <row r="138" spans="1:7" ht="15" customHeight="1" x14ac:dyDescent="0.2">
      <c r="A138" s="35" t="s">
        <v>115</v>
      </c>
      <c r="B138" s="36">
        <v>125712181.78917792</v>
      </c>
      <c r="C138" s="36">
        <v>124557558</v>
      </c>
      <c r="D138" s="36">
        <f t="shared" si="6"/>
        <v>-1154623.7891779244</v>
      </c>
      <c r="E138" s="38">
        <f t="shared" si="7"/>
        <v>-0.91846611262721845</v>
      </c>
      <c r="F138" s="3"/>
      <c r="G138" s="3"/>
    </row>
    <row r="139" spans="1:7" ht="17.25" customHeight="1" x14ac:dyDescent="0.2">
      <c r="A139" s="78" t="s">
        <v>116</v>
      </c>
      <c r="B139" s="79">
        <v>323263058.3568809</v>
      </c>
      <c r="C139" s="79">
        <v>323635355</v>
      </c>
      <c r="D139" s="79">
        <f t="shared" si="6"/>
        <v>372296.64311909676</v>
      </c>
      <c r="E139" s="80">
        <f t="shared" si="7"/>
        <v>0.11516832297864454</v>
      </c>
      <c r="F139" s="3"/>
      <c r="G139" s="3"/>
    </row>
    <row r="140" spans="1:7" ht="15" customHeight="1" x14ac:dyDescent="0.2">
      <c r="A140" s="35" t="s">
        <v>117</v>
      </c>
      <c r="B140" s="36">
        <v>16570239.746097231</v>
      </c>
      <c r="C140" s="36">
        <v>16552312</v>
      </c>
      <c r="D140" s="36">
        <f t="shared" si="6"/>
        <v>-17927.746097231284</v>
      </c>
      <c r="E140" s="38">
        <f t="shared" si="7"/>
        <v>-0.10819243639159648</v>
      </c>
      <c r="F140" s="3"/>
      <c r="G140" s="3"/>
    </row>
    <row r="141" spans="1:7" ht="17.25" customHeight="1" x14ac:dyDescent="0.2">
      <c r="A141" s="78" t="s">
        <v>118</v>
      </c>
      <c r="B141" s="79">
        <v>92653410.004491091</v>
      </c>
      <c r="C141" s="79">
        <v>91283397</v>
      </c>
      <c r="D141" s="79">
        <f t="shared" si="6"/>
        <v>-1370013.0044910908</v>
      </c>
      <c r="E141" s="80">
        <f t="shared" si="7"/>
        <v>-1.4786428307654123</v>
      </c>
      <c r="F141" s="3"/>
      <c r="G141" s="3"/>
    </row>
    <row r="142" spans="1:7" ht="15" customHeight="1" x14ac:dyDescent="0.2">
      <c r="A142" s="35" t="s">
        <v>119</v>
      </c>
      <c r="B142" s="36">
        <v>43635479.598076813</v>
      </c>
      <c r="C142" s="36">
        <v>43073517</v>
      </c>
      <c r="D142" s="36">
        <f t="shared" si="6"/>
        <v>-561962.59807681292</v>
      </c>
      <c r="E142" s="38">
        <f t="shared" si="7"/>
        <v>-1.2878570448933047</v>
      </c>
      <c r="F142" s="3"/>
      <c r="G142" s="3"/>
    </row>
    <row r="143" spans="1:7" ht="17.25" customHeight="1" x14ac:dyDescent="0.2">
      <c r="A143" s="78" t="s">
        <v>120</v>
      </c>
      <c r="B143" s="79">
        <v>232697613.00908446</v>
      </c>
      <c r="C143" s="79">
        <v>219784374</v>
      </c>
      <c r="D143" s="79">
        <f t="shared" si="6"/>
        <v>-12913239.009084463</v>
      </c>
      <c r="E143" s="80">
        <f t="shared" si="7"/>
        <v>-5.5493646205044369</v>
      </c>
      <c r="F143" s="3"/>
      <c r="G143" s="3"/>
    </row>
    <row r="144" spans="1:7" ht="15" customHeight="1" x14ac:dyDescent="0.2">
      <c r="A144" s="35" t="s">
        <v>143</v>
      </c>
      <c r="B144" s="36">
        <v>57521314.924916461</v>
      </c>
      <c r="C144" s="36">
        <v>56254574</v>
      </c>
      <c r="D144" s="36">
        <f>C144-B144</f>
        <v>-1266740.9249164611</v>
      </c>
      <c r="E144" s="38">
        <f>D144/B144*100</f>
        <v>-2.2022113482105881</v>
      </c>
      <c r="F144" s="3"/>
      <c r="G144" s="3"/>
    </row>
    <row r="145" spans="1:7" ht="4.5" customHeight="1" x14ac:dyDescent="0.2">
      <c r="A145" s="81"/>
      <c r="B145" s="82"/>
      <c r="C145" s="82"/>
      <c r="D145" s="87"/>
      <c r="E145" s="83"/>
      <c r="G145" s="22"/>
    </row>
    <row r="146" spans="1:7" ht="15" customHeight="1" x14ac:dyDescent="0.2">
      <c r="A146" s="88" t="s">
        <v>121</v>
      </c>
      <c r="B146" s="89">
        <f>SUM(B10:B145)</f>
        <v>9419705157.4096279</v>
      </c>
      <c r="C146" s="89">
        <f>SUM(C10:C145)</f>
        <v>9383521799</v>
      </c>
      <c r="D146" s="89">
        <f>SUM(D10:D144)</f>
        <v>-36183358.409630425</v>
      </c>
      <c r="E146" s="90">
        <f>D146/B146*100</f>
        <v>-0.3841241079734673</v>
      </c>
      <c r="F146" s="18"/>
      <c r="G146" s="3"/>
    </row>
    <row r="147" spans="1:7" ht="12.75" customHeight="1" x14ac:dyDescent="0.2">
      <c r="A147" s="81" t="s">
        <v>145</v>
      </c>
      <c r="B147" s="82">
        <v>1333524.57</v>
      </c>
      <c r="C147" s="82">
        <f>+B147</f>
        <v>1333524.57</v>
      </c>
      <c r="D147" s="82">
        <f>C147-B147</f>
        <v>0</v>
      </c>
      <c r="E147" s="83">
        <f>D147/B147*100</f>
        <v>0</v>
      </c>
      <c r="F147" s="23"/>
      <c r="G147" s="3"/>
    </row>
    <row r="148" spans="1:7" ht="15" customHeight="1" x14ac:dyDescent="0.2">
      <c r="A148" s="88" t="s">
        <v>2</v>
      </c>
      <c r="B148" s="89">
        <f>+B146+B147</f>
        <v>9421038681.9796276</v>
      </c>
      <c r="C148" s="89">
        <f>+C146+C147</f>
        <v>9384855323.5699997</v>
      </c>
      <c r="D148" s="89">
        <f>D146+D147</f>
        <v>-36183358.409630425</v>
      </c>
      <c r="E148" s="90">
        <f>D148/B148*100</f>
        <v>-0.38406973616233231</v>
      </c>
      <c r="F148" s="23"/>
      <c r="G148" s="3"/>
    </row>
    <row r="149" spans="1:7" ht="5.25" customHeight="1" x14ac:dyDescent="0.2">
      <c r="A149" s="84"/>
      <c r="B149" s="85"/>
      <c r="C149" s="85"/>
      <c r="D149" s="91"/>
      <c r="E149" s="86"/>
    </row>
    <row r="151" spans="1:7" x14ac:dyDescent="0.2">
      <c r="A151" s="34" t="s">
        <v>315</v>
      </c>
    </row>
    <row r="152" spans="1:7" ht="3.75" customHeight="1" x14ac:dyDescent="0.2"/>
    <row r="153" spans="1:7" x14ac:dyDescent="0.2">
      <c r="A153" s="4" t="s">
        <v>284</v>
      </c>
    </row>
    <row r="162" spans="1:3" x14ac:dyDescent="0.2">
      <c r="A162" s="134"/>
      <c r="B162" s="134"/>
      <c r="C162" s="134"/>
    </row>
    <row r="164" spans="1:3" x14ac:dyDescent="0.2">
      <c r="A164"/>
    </row>
    <row r="165" spans="1:3" x14ac:dyDescent="0.2">
      <c r="A165"/>
    </row>
    <row r="166" spans="1:3" x14ac:dyDescent="0.2">
      <c r="A166"/>
    </row>
    <row r="167" spans="1:3" x14ac:dyDescent="0.2">
      <c r="A167"/>
    </row>
    <row r="168" spans="1:3" x14ac:dyDescent="0.2">
      <c r="A168"/>
    </row>
  </sheetData>
  <mergeCells count="7">
    <mergeCell ref="A162:C162"/>
    <mergeCell ref="A5:E5"/>
    <mergeCell ref="A54:E54"/>
    <mergeCell ref="A102:E102"/>
    <mergeCell ref="A7:A8"/>
    <mergeCell ref="A56:A57"/>
    <mergeCell ref="A104:A105"/>
  </mergeCells>
  <phoneticPr fontId="3" type="noConversion"/>
  <pageMargins left="0.62" right="0.28000000000000003" top="0.18" bottom="0.71" header="0" footer="0"/>
  <pageSetup paperSize="9" scale="92" orientation="portrait" r:id="rId1"/>
  <headerFooter alignWithMargins="0"/>
  <rowBreaks count="2" manualBreakCount="2">
    <brk id="49" max="4" man="1"/>
    <brk id="98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D149"/>
  <sheetViews>
    <sheetView showGridLines="0" topLeftCell="A97" zoomScale="140" zoomScaleNormal="140" workbookViewId="0">
      <selection activeCell="C152" sqref="C152"/>
    </sheetView>
  </sheetViews>
  <sheetFormatPr baseColWidth="10" defaultColWidth="8.42578125" defaultRowHeight="12.75" x14ac:dyDescent="0.2"/>
  <cols>
    <col min="1" max="1" width="41.7109375" style="4" customWidth="1"/>
    <col min="2" max="3" width="22.7109375" style="14" customWidth="1"/>
    <col min="4" max="4" width="27" customWidth="1"/>
    <col min="5" max="5" width="25.140625" customWidth="1"/>
    <col min="6" max="6" width="21.85546875" customWidth="1"/>
    <col min="7" max="7" width="11.28515625" customWidth="1"/>
  </cols>
  <sheetData>
    <row r="1" spans="1:3" ht="12" customHeight="1" x14ac:dyDescent="0.2">
      <c r="A1" s="8"/>
      <c r="B1" s="9"/>
      <c r="C1" s="9"/>
    </row>
    <row r="2" spans="1:3" ht="13.5" customHeight="1" x14ac:dyDescent="0.25">
      <c r="A2" s="138" t="s">
        <v>332</v>
      </c>
      <c r="B2" s="138"/>
      <c r="C2" s="138"/>
    </row>
    <row r="3" spans="1:3" s="2" customFormat="1" ht="21" customHeight="1" x14ac:dyDescent="0.2">
      <c r="A3" s="139" t="s">
        <v>122</v>
      </c>
      <c r="B3" s="139"/>
      <c r="C3" s="139"/>
    </row>
    <row r="4" spans="1:3" ht="17.45" customHeight="1" x14ac:dyDescent="0.2">
      <c r="A4" s="139" t="s">
        <v>396</v>
      </c>
      <c r="B4" s="139"/>
      <c r="C4" s="139"/>
    </row>
    <row r="5" spans="1:3" ht="15" customHeight="1" x14ac:dyDescent="0.2">
      <c r="A5" s="140" t="s">
        <v>144</v>
      </c>
      <c r="B5" s="140"/>
      <c r="C5" s="140"/>
    </row>
    <row r="6" spans="1:3" ht="4.9000000000000004" customHeight="1" x14ac:dyDescent="0.2">
      <c r="A6" s="6"/>
      <c r="B6" s="12"/>
      <c r="C6" s="12"/>
    </row>
    <row r="7" spans="1:3" ht="18" customHeight="1" x14ac:dyDescent="0.2">
      <c r="A7" s="92"/>
      <c r="B7" s="93" t="s">
        <v>333</v>
      </c>
      <c r="C7" s="94" t="s">
        <v>333</v>
      </c>
    </row>
    <row r="8" spans="1:3" ht="13.9" customHeight="1" x14ac:dyDescent="0.2">
      <c r="A8" s="95" t="s">
        <v>123</v>
      </c>
      <c r="B8" s="96" t="s">
        <v>282</v>
      </c>
      <c r="C8" s="97" t="s">
        <v>124</v>
      </c>
    </row>
    <row r="9" spans="1:3" ht="9" hidden="1" customHeight="1" x14ac:dyDescent="0.2">
      <c r="A9" s="5"/>
      <c r="B9" s="5"/>
      <c r="C9" s="5"/>
    </row>
    <row r="10" spans="1:3" ht="18" customHeight="1" x14ac:dyDescent="0.2">
      <c r="A10" s="78" t="s">
        <v>8</v>
      </c>
      <c r="B10" s="79">
        <v>13779980</v>
      </c>
      <c r="C10" s="79">
        <v>13780689</v>
      </c>
    </row>
    <row r="11" spans="1:3" ht="15" customHeight="1" x14ac:dyDescent="0.2">
      <c r="A11" s="35" t="s">
        <v>9</v>
      </c>
      <c r="B11" s="36">
        <v>19596416</v>
      </c>
      <c r="C11" s="36">
        <v>19597424</v>
      </c>
    </row>
    <row r="12" spans="1:3" ht="18" customHeight="1" x14ac:dyDescent="0.2">
      <c r="A12" s="78" t="s">
        <v>10</v>
      </c>
      <c r="B12" s="79">
        <v>23308742</v>
      </c>
      <c r="C12" s="79">
        <v>23309941</v>
      </c>
    </row>
    <row r="13" spans="1:3" ht="15" customHeight="1" x14ac:dyDescent="0.2">
      <c r="A13" s="35" t="s">
        <v>11</v>
      </c>
      <c r="B13" s="36">
        <v>19829913</v>
      </c>
      <c r="C13" s="36">
        <v>19830933</v>
      </c>
    </row>
    <row r="14" spans="1:3" ht="18" customHeight="1" x14ac:dyDescent="0.2">
      <c r="A14" s="78" t="s">
        <v>12</v>
      </c>
      <c r="B14" s="79">
        <v>14960792</v>
      </c>
      <c r="C14" s="79">
        <v>14961561</v>
      </c>
    </row>
    <row r="15" spans="1:3" ht="15" customHeight="1" x14ac:dyDescent="0.2">
      <c r="A15" s="35" t="s">
        <v>13</v>
      </c>
      <c r="B15" s="36">
        <v>66067115</v>
      </c>
      <c r="C15" s="36">
        <v>66070514</v>
      </c>
    </row>
    <row r="16" spans="1:3" ht="18" customHeight="1" x14ac:dyDescent="0.2">
      <c r="A16" s="78" t="s">
        <v>14</v>
      </c>
      <c r="B16" s="79">
        <v>7377870</v>
      </c>
      <c r="C16" s="79">
        <v>7378250</v>
      </c>
    </row>
    <row r="17" spans="1:3" ht="15" customHeight="1" x14ac:dyDescent="0.2">
      <c r="A17" s="35" t="s">
        <v>15</v>
      </c>
      <c r="B17" s="36">
        <v>65463772</v>
      </c>
      <c r="C17" s="36">
        <v>65467140</v>
      </c>
    </row>
    <row r="18" spans="1:3" ht="18" customHeight="1" x14ac:dyDescent="0.2">
      <c r="A18" s="78" t="s">
        <v>16</v>
      </c>
      <c r="B18" s="79">
        <v>33639494</v>
      </c>
      <c r="C18" s="79">
        <v>33641225</v>
      </c>
    </row>
    <row r="19" spans="1:3" ht="15" customHeight="1" x14ac:dyDescent="0.2">
      <c r="A19" s="35" t="s">
        <v>17</v>
      </c>
      <c r="B19" s="36">
        <v>33648812</v>
      </c>
      <c r="C19" s="36">
        <v>33650543</v>
      </c>
    </row>
    <row r="20" spans="1:3" ht="18" customHeight="1" x14ac:dyDescent="0.2">
      <c r="A20" s="78" t="s">
        <v>18</v>
      </c>
      <c r="B20" s="79">
        <v>8476609</v>
      </c>
      <c r="C20" s="79">
        <v>8477045</v>
      </c>
    </row>
    <row r="21" spans="1:3" ht="15" customHeight="1" x14ac:dyDescent="0.2">
      <c r="A21" s="35" t="s">
        <v>19</v>
      </c>
      <c r="B21" s="36">
        <v>21759567</v>
      </c>
      <c r="C21" s="36">
        <v>21760686</v>
      </c>
    </row>
    <row r="22" spans="1:3" ht="18" customHeight="1" x14ac:dyDescent="0.2">
      <c r="A22" s="78" t="s">
        <v>20</v>
      </c>
      <c r="B22" s="79">
        <v>27355134</v>
      </c>
      <c r="C22" s="79">
        <v>27356541</v>
      </c>
    </row>
    <row r="23" spans="1:3" ht="15" customHeight="1" x14ac:dyDescent="0.2">
      <c r="A23" s="35" t="s">
        <v>21</v>
      </c>
      <c r="B23" s="36">
        <v>10909760</v>
      </c>
      <c r="C23" s="36">
        <v>10910321</v>
      </c>
    </row>
    <row r="24" spans="1:3" ht="18" customHeight="1" x14ac:dyDescent="0.2">
      <c r="A24" s="78" t="s">
        <v>22</v>
      </c>
      <c r="B24" s="79">
        <v>32637320</v>
      </c>
      <c r="C24" s="79">
        <v>32638999</v>
      </c>
    </row>
    <row r="25" spans="1:3" ht="15" customHeight="1" x14ac:dyDescent="0.2">
      <c r="A25" s="35" t="s">
        <v>23</v>
      </c>
      <c r="B25" s="36">
        <v>32082647</v>
      </c>
      <c r="C25" s="36">
        <v>32084298</v>
      </c>
    </row>
    <row r="26" spans="1:3" ht="18" customHeight="1" x14ac:dyDescent="0.2">
      <c r="A26" s="78" t="s">
        <v>24</v>
      </c>
      <c r="B26" s="79">
        <v>45363383</v>
      </c>
      <c r="C26" s="79">
        <v>45365717</v>
      </c>
    </row>
    <row r="27" spans="1:3" ht="15" customHeight="1" x14ac:dyDescent="0.2">
      <c r="A27" s="35" t="s">
        <v>25</v>
      </c>
      <c r="B27" s="36">
        <v>11710627</v>
      </c>
      <c r="C27" s="36">
        <v>11711229</v>
      </c>
    </row>
    <row r="28" spans="1:3" ht="18" customHeight="1" x14ac:dyDescent="0.2">
      <c r="A28" s="78" t="s">
        <v>26</v>
      </c>
      <c r="B28" s="79">
        <v>16781029</v>
      </c>
      <c r="C28" s="79">
        <v>16781892</v>
      </c>
    </row>
    <row r="29" spans="1:3" ht="15" customHeight="1" x14ac:dyDescent="0.2">
      <c r="A29" s="35" t="s">
        <v>27</v>
      </c>
      <c r="B29" s="36">
        <v>30677821</v>
      </c>
      <c r="C29" s="36">
        <v>30679399</v>
      </c>
    </row>
    <row r="30" spans="1:3" ht="18" customHeight="1" x14ac:dyDescent="0.2">
      <c r="A30" s="78" t="s">
        <v>28</v>
      </c>
      <c r="B30" s="79">
        <v>30412960</v>
      </c>
      <c r="C30" s="79">
        <v>30414525</v>
      </c>
    </row>
    <row r="31" spans="1:3" ht="15" customHeight="1" x14ac:dyDescent="0.2">
      <c r="A31" s="35" t="s">
        <v>29</v>
      </c>
      <c r="B31" s="36">
        <v>16631996</v>
      </c>
      <c r="C31" s="36">
        <v>16632852</v>
      </c>
    </row>
    <row r="32" spans="1:3" ht="18" customHeight="1" x14ac:dyDescent="0.2">
      <c r="A32" s="78" t="s">
        <v>30</v>
      </c>
      <c r="B32" s="79">
        <v>10413353</v>
      </c>
      <c r="C32" s="79">
        <v>10413889</v>
      </c>
    </row>
    <row r="33" spans="1:3" ht="15" customHeight="1" x14ac:dyDescent="0.2">
      <c r="A33" s="35" t="s">
        <v>31</v>
      </c>
      <c r="B33" s="36">
        <v>38019282</v>
      </c>
      <c r="C33" s="36">
        <v>38021238</v>
      </c>
    </row>
    <row r="34" spans="1:3" ht="18" customHeight="1" x14ac:dyDescent="0.2">
      <c r="A34" s="78" t="s">
        <v>32</v>
      </c>
      <c r="B34" s="79">
        <v>57200908</v>
      </c>
      <c r="C34" s="79">
        <v>57203851</v>
      </c>
    </row>
    <row r="35" spans="1:3" ht="15" customHeight="1" x14ac:dyDescent="0.2">
      <c r="A35" s="35" t="s">
        <v>33</v>
      </c>
      <c r="B35" s="36">
        <v>24558257</v>
      </c>
      <c r="C35" s="36">
        <v>24559520</v>
      </c>
    </row>
    <row r="36" spans="1:3" ht="18" customHeight="1" x14ac:dyDescent="0.2">
      <c r="A36" s="78" t="s">
        <v>34</v>
      </c>
      <c r="B36" s="79">
        <v>10829937</v>
      </c>
      <c r="C36" s="79">
        <v>10830494</v>
      </c>
    </row>
    <row r="37" spans="1:3" ht="15" customHeight="1" x14ac:dyDescent="0.2">
      <c r="A37" s="35" t="s">
        <v>35</v>
      </c>
      <c r="B37" s="36">
        <v>11415686</v>
      </c>
      <c r="C37" s="36">
        <v>11416274</v>
      </c>
    </row>
    <row r="38" spans="1:3" ht="18" customHeight="1" x14ac:dyDescent="0.2">
      <c r="A38" s="78" t="s">
        <v>36</v>
      </c>
      <c r="B38" s="79">
        <v>25962116</v>
      </c>
      <c r="C38" s="79">
        <v>25963452</v>
      </c>
    </row>
    <row r="39" spans="1:3" ht="15" customHeight="1" x14ac:dyDescent="0.2">
      <c r="A39" s="35" t="s">
        <v>37</v>
      </c>
      <c r="B39" s="36">
        <v>13831389</v>
      </c>
      <c r="C39" s="36">
        <v>13832101</v>
      </c>
    </row>
    <row r="40" spans="1:3" ht="18" customHeight="1" x14ac:dyDescent="0.2">
      <c r="A40" s="78" t="s">
        <v>38</v>
      </c>
      <c r="B40" s="79">
        <v>29441356</v>
      </c>
      <c r="C40" s="79">
        <v>29442870</v>
      </c>
    </row>
    <row r="41" spans="1:3" ht="15" customHeight="1" x14ac:dyDescent="0.2">
      <c r="A41" s="35" t="s">
        <v>39</v>
      </c>
      <c r="B41" s="36">
        <v>21829847</v>
      </c>
      <c r="C41" s="36">
        <v>21830970</v>
      </c>
    </row>
    <row r="42" spans="1:3" ht="18" customHeight="1" x14ac:dyDescent="0.2">
      <c r="A42" s="78" t="s">
        <v>40</v>
      </c>
      <c r="B42" s="79">
        <v>16640136</v>
      </c>
      <c r="C42" s="79">
        <v>16640992</v>
      </c>
    </row>
    <row r="43" spans="1:3" ht="15" customHeight="1" x14ac:dyDescent="0.2">
      <c r="A43" s="35" t="s">
        <v>41</v>
      </c>
      <c r="B43" s="36">
        <v>138174214</v>
      </c>
      <c r="C43" s="36">
        <v>138181322</v>
      </c>
    </row>
    <row r="44" spans="1:3" ht="18" customHeight="1" x14ac:dyDescent="0.2">
      <c r="A44" s="78" t="s">
        <v>42</v>
      </c>
      <c r="B44" s="79">
        <v>48647640</v>
      </c>
      <c r="C44" s="79">
        <v>48650143</v>
      </c>
    </row>
    <row r="45" spans="1:3" ht="15" customHeight="1" x14ac:dyDescent="0.2">
      <c r="A45" s="35" t="s">
        <v>43</v>
      </c>
      <c r="B45" s="36">
        <v>10361221</v>
      </c>
      <c r="C45" s="36">
        <v>10361754</v>
      </c>
    </row>
    <row r="46" spans="1:3" ht="18" customHeight="1" x14ac:dyDescent="0.2">
      <c r="A46" s="78" t="s">
        <v>44</v>
      </c>
      <c r="B46" s="79">
        <v>15907919</v>
      </c>
      <c r="C46" s="79">
        <v>15908737</v>
      </c>
    </row>
    <row r="47" spans="1:3" ht="15" customHeight="1" x14ac:dyDescent="0.2">
      <c r="A47" s="35" t="s">
        <v>45</v>
      </c>
      <c r="B47" s="36">
        <v>57006133</v>
      </c>
      <c r="C47" s="36">
        <v>57009065</v>
      </c>
    </row>
    <row r="48" spans="1:3" ht="7.9" customHeight="1" x14ac:dyDescent="0.2">
      <c r="A48" s="84"/>
      <c r="B48" s="85"/>
      <c r="C48" s="85"/>
    </row>
    <row r="52" spans="1:3" ht="15.75" x14ac:dyDescent="0.25">
      <c r="A52" s="138" t="s">
        <v>332</v>
      </c>
      <c r="B52" s="138"/>
      <c r="C52" s="138"/>
    </row>
    <row r="53" spans="1:3" ht="21" customHeight="1" x14ac:dyDescent="0.2">
      <c r="A53" s="139" t="s">
        <v>122</v>
      </c>
      <c r="B53" s="139"/>
      <c r="C53" s="139"/>
    </row>
    <row r="54" spans="1:3" ht="13.5" customHeight="1" x14ac:dyDescent="0.2">
      <c r="A54" s="139" t="str">
        <f>+A4</f>
        <v>POR EL PERÍODO DEL 1o. DE ENERO AL 31 DE DICIEMBRE DEL AÑO 2024.</v>
      </c>
      <c r="B54" s="139"/>
      <c r="C54" s="139"/>
    </row>
    <row r="55" spans="1:3" ht="11.45" customHeight="1" x14ac:dyDescent="0.2">
      <c r="A55" s="135" t="s">
        <v>144</v>
      </c>
      <c r="B55" s="135"/>
      <c r="C55" s="135"/>
    </row>
    <row r="56" spans="1:3" ht="5.45" customHeight="1" x14ac:dyDescent="0.2">
      <c r="A56" s="42"/>
      <c r="B56" s="43"/>
      <c r="C56" s="43"/>
    </row>
    <row r="57" spans="1:3" ht="16.5" customHeight="1" x14ac:dyDescent="0.2">
      <c r="A57" s="92"/>
      <c r="B57" s="93" t="s">
        <v>333</v>
      </c>
      <c r="C57" s="94" t="s">
        <v>333</v>
      </c>
    </row>
    <row r="58" spans="1:3" ht="18.75" customHeight="1" x14ac:dyDescent="0.2">
      <c r="A58" s="95" t="s">
        <v>123</v>
      </c>
      <c r="B58" s="96" t="s">
        <v>282</v>
      </c>
      <c r="C58" s="97" t="s">
        <v>124</v>
      </c>
    </row>
    <row r="59" spans="1:3" ht="12.75" hidden="1" customHeight="1" x14ac:dyDescent="0.2">
      <c r="A59" s="15"/>
      <c r="B59" s="15"/>
      <c r="C59" s="15"/>
    </row>
    <row r="60" spans="1:3" ht="18" customHeight="1" x14ac:dyDescent="0.2">
      <c r="A60" s="78" t="s">
        <v>46</v>
      </c>
      <c r="B60" s="79">
        <v>12613247</v>
      </c>
      <c r="C60" s="79">
        <v>12613895</v>
      </c>
    </row>
    <row r="61" spans="1:3" ht="15" customHeight="1" x14ac:dyDescent="0.2">
      <c r="A61" s="35" t="s">
        <v>47</v>
      </c>
      <c r="B61" s="36">
        <v>23174920</v>
      </c>
      <c r="C61" s="36">
        <v>23176112</v>
      </c>
    </row>
    <row r="62" spans="1:3" ht="18" customHeight="1" x14ac:dyDescent="0.2">
      <c r="A62" s="78" t="s">
        <v>48</v>
      </c>
      <c r="B62" s="79">
        <v>19688013</v>
      </c>
      <c r="C62" s="79">
        <v>19689026</v>
      </c>
    </row>
    <row r="63" spans="1:3" ht="15" customHeight="1" x14ac:dyDescent="0.2">
      <c r="A63" s="35" t="s">
        <v>49</v>
      </c>
      <c r="B63" s="36">
        <v>10145748</v>
      </c>
      <c r="C63" s="36">
        <v>10146270</v>
      </c>
    </row>
    <row r="64" spans="1:3" ht="18" customHeight="1" x14ac:dyDescent="0.2">
      <c r="A64" s="78" t="s">
        <v>50</v>
      </c>
      <c r="B64" s="79">
        <v>34545928</v>
      </c>
      <c r="C64" s="79">
        <v>34547705</v>
      </c>
    </row>
    <row r="65" spans="1:3" ht="15" customHeight="1" x14ac:dyDescent="0.2">
      <c r="A65" s="35" t="s">
        <v>51</v>
      </c>
      <c r="B65" s="36">
        <v>17934527</v>
      </c>
      <c r="C65" s="36">
        <v>17935449</v>
      </c>
    </row>
    <row r="66" spans="1:3" ht="18" customHeight="1" x14ac:dyDescent="0.2">
      <c r="A66" s="78" t="s">
        <v>52</v>
      </c>
      <c r="B66" s="79">
        <v>15335955</v>
      </c>
      <c r="C66" s="79">
        <v>15336744</v>
      </c>
    </row>
    <row r="67" spans="1:3" ht="15" customHeight="1" x14ac:dyDescent="0.2">
      <c r="A67" s="35" t="s">
        <v>54</v>
      </c>
      <c r="B67" s="36">
        <v>21425105</v>
      </c>
      <c r="C67" s="36">
        <v>21426207</v>
      </c>
    </row>
    <row r="68" spans="1:3" ht="18" customHeight="1" x14ac:dyDescent="0.2">
      <c r="A68" s="78" t="s">
        <v>55</v>
      </c>
      <c r="B68" s="79">
        <v>34403276</v>
      </c>
      <c r="C68" s="79">
        <v>34405045</v>
      </c>
    </row>
    <row r="69" spans="1:3" ht="15" customHeight="1" x14ac:dyDescent="0.2">
      <c r="A69" s="35" t="s">
        <v>56</v>
      </c>
      <c r="B69" s="36">
        <v>8237780</v>
      </c>
      <c r="C69" s="36">
        <v>8238205</v>
      </c>
    </row>
    <row r="70" spans="1:3" ht="18" customHeight="1" x14ac:dyDescent="0.2">
      <c r="A70" s="78" t="s">
        <v>57</v>
      </c>
      <c r="B70" s="79">
        <v>45158836</v>
      </c>
      <c r="C70" s="79">
        <v>45161159</v>
      </c>
    </row>
    <row r="71" spans="1:3" ht="15" customHeight="1" x14ac:dyDescent="0.2">
      <c r="A71" s="35" t="s">
        <v>58</v>
      </c>
      <c r="B71" s="36">
        <v>99305719</v>
      </c>
      <c r="C71" s="36">
        <v>99310827</v>
      </c>
    </row>
    <row r="72" spans="1:3" ht="18" customHeight="1" x14ac:dyDescent="0.2">
      <c r="A72" s="78" t="s">
        <v>59</v>
      </c>
      <c r="B72" s="79">
        <v>7813371</v>
      </c>
      <c r="C72" s="79">
        <v>7813773</v>
      </c>
    </row>
    <row r="73" spans="1:3" ht="15" customHeight="1" x14ac:dyDescent="0.2">
      <c r="A73" s="35" t="s">
        <v>60</v>
      </c>
      <c r="B73" s="36">
        <v>52037293</v>
      </c>
      <c r="C73" s="36">
        <v>52039970</v>
      </c>
    </row>
    <row r="74" spans="1:3" ht="18" customHeight="1" x14ac:dyDescent="0.2">
      <c r="A74" s="78" t="s">
        <v>61</v>
      </c>
      <c r="B74" s="79">
        <v>227263812</v>
      </c>
      <c r="C74" s="79">
        <v>227275504</v>
      </c>
    </row>
    <row r="75" spans="1:3" ht="15" customHeight="1" x14ac:dyDescent="0.2">
      <c r="A75" s="35" t="s">
        <v>62</v>
      </c>
      <c r="B75" s="36">
        <v>22368832</v>
      </c>
      <c r="C75" s="36">
        <v>22369983</v>
      </c>
    </row>
    <row r="76" spans="1:3" ht="18" customHeight="1" x14ac:dyDescent="0.2">
      <c r="A76" s="78" t="s">
        <v>63</v>
      </c>
      <c r="B76" s="79">
        <v>38021353</v>
      </c>
      <c r="C76" s="79">
        <v>38023310</v>
      </c>
    </row>
    <row r="77" spans="1:3" ht="15" customHeight="1" x14ac:dyDescent="0.2">
      <c r="A77" s="35" t="s">
        <v>64</v>
      </c>
      <c r="B77" s="36">
        <v>64199646</v>
      </c>
      <c r="C77" s="36">
        <v>64202949</v>
      </c>
    </row>
    <row r="78" spans="1:3" ht="18" customHeight="1" x14ac:dyDescent="0.2">
      <c r="A78" s="78" t="s">
        <v>65</v>
      </c>
      <c r="B78" s="79">
        <v>31981561</v>
      </c>
      <c r="C78" s="79">
        <v>31983207</v>
      </c>
    </row>
    <row r="79" spans="1:3" ht="15" customHeight="1" x14ac:dyDescent="0.2">
      <c r="A79" s="35" t="s">
        <v>66</v>
      </c>
      <c r="B79" s="36">
        <v>13407151</v>
      </c>
      <c r="C79" s="36">
        <v>13407840</v>
      </c>
    </row>
    <row r="80" spans="1:3" ht="18" customHeight="1" x14ac:dyDescent="0.2">
      <c r="A80" s="78" t="s">
        <v>67</v>
      </c>
      <c r="B80" s="79">
        <v>12340556</v>
      </c>
      <c r="C80" s="79">
        <v>12341191</v>
      </c>
    </row>
    <row r="81" spans="1:3" ht="15" customHeight="1" x14ac:dyDescent="0.2">
      <c r="A81" s="35" t="s">
        <v>68</v>
      </c>
      <c r="B81" s="36">
        <v>11393396</v>
      </c>
      <c r="C81" s="36">
        <v>11393982</v>
      </c>
    </row>
    <row r="82" spans="1:3" ht="18" customHeight="1" x14ac:dyDescent="0.2">
      <c r="A82" s="78" t="s">
        <v>69</v>
      </c>
      <c r="B82" s="79">
        <v>49712586</v>
      </c>
      <c r="C82" s="79">
        <v>49715144</v>
      </c>
    </row>
    <row r="83" spans="1:3" ht="15" customHeight="1" x14ac:dyDescent="0.2">
      <c r="A83" s="35" t="s">
        <v>70</v>
      </c>
      <c r="B83" s="36">
        <v>25073906</v>
      </c>
      <c r="C83" s="36">
        <v>25075197</v>
      </c>
    </row>
    <row r="84" spans="1:3" ht="18" customHeight="1" x14ac:dyDescent="0.2">
      <c r="A84" s="78" t="s">
        <v>71</v>
      </c>
      <c r="B84" s="79">
        <v>28338952</v>
      </c>
      <c r="C84" s="79">
        <v>28340410</v>
      </c>
    </row>
    <row r="85" spans="1:3" ht="15" customHeight="1" x14ac:dyDescent="0.2">
      <c r="A85" s="35" t="s">
        <v>72</v>
      </c>
      <c r="B85" s="36">
        <v>38519394</v>
      </c>
      <c r="C85" s="36">
        <v>38521375</v>
      </c>
    </row>
    <row r="86" spans="1:3" ht="18" customHeight="1" x14ac:dyDescent="0.2">
      <c r="A86" s="78" t="s">
        <v>73</v>
      </c>
      <c r="B86" s="79">
        <v>54503515</v>
      </c>
      <c r="C86" s="79">
        <v>54506314</v>
      </c>
    </row>
    <row r="87" spans="1:3" ht="15" customHeight="1" x14ac:dyDescent="0.2">
      <c r="A87" s="35" t="s">
        <v>74</v>
      </c>
      <c r="B87" s="36">
        <v>92699431</v>
      </c>
      <c r="C87" s="36">
        <v>92704201</v>
      </c>
    </row>
    <row r="88" spans="1:3" ht="18" customHeight="1" x14ac:dyDescent="0.2">
      <c r="A88" s="78" t="s">
        <v>75</v>
      </c>
      <c r="B88" s="79">
        <v>25822639</v>
      </c>
      <c r="C88" s="79">
        <v>25823967</v>
      </c>
    </row>
    <row r="89" spans="1:3" ht="15" customHeight="1" x14ac:dyDescent="0.2">
      <c r="A89" s="35" t="s">
        <v>76</v>
      </c>
      <c r="B89" s="36">
        <v>10874406</v>
      </c>
      <c r="C89" s="36">
        <v>10874965</v>
      </c>
    </row>
    <row r="90" spans="1:3" ht="18" customHeight="1" x14ac:dyDescent="0.2">
      <c r="A90" s="78" t="s">
        <v>77</v>
      </c>
      <c r="B90" s="79">
        <v>32262653</v>
      </c>
      <c r="C90" s="79">
        <v>32264313</v>
      </c>
    </row>
    <row r="91" spans="1:3" ht="15" customHeight="1" x14ac:dyDescent="0.2">
      <c r="A91" s="35" t="s">
        <v>78</v>
      </c>
      <c r="B91" s="36">
        <v>8256175</v>
      </c>
      <c r="C91" s="36">
        <v>8256600</v>
      </c>
    </row>
    <row r="92" spans="1:3" ht="18" customHeight="1" x14ac:dyDescent="0.2">
      <c r="A92" s="78" t="s">
        <v>79</v>
      </c>
      <c r="B92" s="79">
        <v>80175448</v>
      </c>
      <c r="C92" s="79">
        <v>80179572</v>
      </c>
    </row>
    <row r="93" spans="1:3" ht="15" customHeight="1" x14ac:dyDescent="0.2">
      <c r="A93" s="35" t="s">
        <v>80</v>
      </c>
      <c r="B93" s="36">
        <v>19419139</v>
      </c>
      <c r="C93" s="36">
        <v>19420138</v>
      </c>
    </row>
    <row r="94" spans="1:3" ht="18" customHeight="1" x14ac:dyDescent="0.2">
      <c r="A94" s="78" t="s">
        <v>81</v>
      </c>
      <c r="B94" s="79">
        <v>27497443</v>
      </c>
      <c r="C94" s="79">
        <v>27498858</v>
      </c>
    </row>
    <row r="95" spans="1:3" ht="15" customHeight="1" x14ac:dyDescent="0.2">
      <c r="A95" s="35" t="s">
        <v>82</v>
      </c>
      <c r="B95" s="36">
        <v>11002665</v>
      </c>
      <c r="C95" s="36">
        <v>11003231</v>
      </c>
    </row>
    <row r="96" spans="1:3" ht="18" customHeight="1" x14ac:dyDescent="0.2">
      <c r="A96" s="78" t="s">
        <v>83</v>
      </c>
      <c r="B96" s="79">
        <v>45703771</v>
      </c>
      <c r="C96" s="79">
        <v>45706118</v>
      </c>
    </row>
    <row r="97" spans="1:3" ht="15" customHeight="1" x14ac:dyDescent="0.2">
      <c r="A97" s="35" t="s">
        <v>84</v>
      </c>
      <c r="B97" s="36">
        <v>29331833</v>
      </c>
      <c r="C97" s="36">
        <v>29333342</v>
      </c>
    </row>
    <row r="98" spans="1:3" ht="7.9" customHeight="1" x14ac:dyDescent="0.2">
      <c r="A98" s="84"/>
      <c r="B98" s="85"/>
      <c r="C98" s="85"/>
    </row>
    <row r="100" spans="1:3" ht="24" customHeight="1" x14ac:dyDescent="0.2"/>
    <row r="101" spans="1:3" ht="15.75" x14ac:dyDescent="0.25">
      <c r="A101" s="138" t="s">
        <v>332</v>
      </c>
      <c r="B101" s="138"/>
      <c r="C101" s="138"/>
    </row>
    <row r="102" spans="1:3" ht="21" customHeight="1" x14ac:dyDescent="0.2">
      <c r="A102" s="139" t="s">
        <v>122</v>
      </c>
      <c r="B102" s="139"/>
      <c r="C102" s="139"/>
    </row>
    <row r="103" spans="1:3" ht="13.5" customHeight="1" x14ac:dyDescent="0.2">
      <c r="A103" s="139" t="str">
        <f>+A4</f>
        <v>POR EL PERÍODO DEL 1o. DE ENERO AL 31 DE DICIEMBRE DEL AÑO 2024.</v>
      </c>
      <c r="B103" s="139"/>
      <c r="C103" s="139"/>
    </row>
    <row r="104" spans="1:3" x14ac:dyDescent="0.2">
      <c r="A104" s="135" t="s">
        <v>144</v>
      </c>
      <c r="B104" s="135"/>
      <c r="C104" s="135"/>
    </row>
    <row r="105" spans="1:3" ht="4.1500000000000004" customHeight="1" x14ac:dyDescent="0.2">
      <c r="A105" s="6"/>
      <c r="B105" s="12"/>
      <c r="C105" s="12"/>
    </row>
    <row r="106" spans="1:3" ht="16.5" customHeight="1" x14ac:dyDescent="0.2">
      <c r="A106" s="92"/>
      <c r="B106" s="93" t="s">
        <v>333</v>
      </c>
      <c r="C106" s="94" t="s">
        <v>333</v>
      </c>
    </row>
    <row r="107" spans="1:3" ht="15" customHeight="1" x14ac:dyDescent="0.2">
      <c r="A107" s="95" t="s">
        <v>123</v>
      </c>
      <c r="B107" s="96" t="s">
        <v>282</v>
      </c>
      <c r="C107" s="97" t="s">
        <v>124</v>
      </c>
    </row>
    <row r="108" spans="1:3" hidden="1" x14ac:dyDescent="0.2">
      <c r="A108" s="5"/>
      <c r="B108" s="5"/>
      <c r="C108" s="5"/>
    </row>
    <row r="109" spans="1:3" ht="18" customHeight="1" x14ac:dyDescent="0.2">
      <c r="A109" s="78" t="s">
        <v>85</v>
      </c>
      <c r="B109" s="79">
        <v>29016645</v>
      </c>
      <c r="C109" s="79">
        <v>29018138</v>
      </c>
    </row>
    <row r="110" spans="1:3" ht="15" customHeight="1" x14ac:dyDescent="0.2">
      <c r="A110" s="35" t="s">
        <v>86</v>
      </c>
      <c r="B110" s="36">
        <v>15473521</v>
      </c>
      <c r="C110" s="36">
        <v>15474317</v>
      </c>
    </row>
    <row r="111" spans="1:3" ht="18" customHeight="1" x14ac:dyDescent="0.2">
      <c r="A111" s="78" t="s">
        <v>87</v>
      </c>
      <c r="B111" s="79">
        <v>58318629</v>
      </c>
      <c r="C111" s="79">
        <v>58321629</v>
      </c>
    </row>
    <row r="112" spans="1:3" ht="15" customHeight="1" x14ac:dyDescent="0.2">
      <c r="A112" s="35" t="s">
        <v>88</v>
      </c>
      <c r="B112" s="36">
        <v>30733520</v>
      </c>
      <c r="C112" s="36">
        <v>30735101</v>
      </c>
    </row>
    <row r="113" spans="1:3" ht="18" customHeight="1" x14ac:dyDescent="0.2">
      <c r="A113" s="78" t="s">
        <v>89</v>
      </c>
      <c r="B113" s="79">
        <v>25110936</v>
      </c>
      <c r="C113" s="79">
        <v>25112228</v>
      </c>
    </row>
    <row r="114" spans="1:3" ht="15" customHeight="1" x14ac:dyDescent="0.2">
      <c r="A114" s="35" t="s">
        <v>90</v>
      </c>
      <c r="B114" s="36">
        <v>53466085</v>
      </c>
      <c r="C114" s="36">
        <v>53468835</v>
      </c>
    </row>
    <row r="115" spans="1:3" ht="18" customHeight="1" x14ac:dyDescent="0.2">
      <c r="A115" s="78" t="s">
        <v>91</v>
      </c>
      <c r="B115" s="79">
        <v>27171549</v>
      </c>
      <c r="C115" s="79">
        <v>27172947</v>
      </c>
    </row>
    <row r="116" spans="1:3" ht="15" customHeight="1" x14ac:dyDescent="0.2">
      <c r="A116" s="35" t="s">
        <v>92</v>
      </c>
      <c r="B116" s="36">
        <v>41297254</v>
      </c>
      <c r="C116" s="36">
        <v>41299378</v>
      </c>
    </row>
    <row r="117" spans="1:3" ht="18" customHeight="1" x14ac:dyDescent="0.2">
      <c r="A117" s="78" t="s">
        <v>93</v>
      </c>
      <c r="B117" s="79">
        <v>23721961</v>
      </c>
      <c r="C117" s="79">
        <v>23723182</v>
      </c>
    </row>
    <row r="118" spans="1:3" ht="15" customHeight="1" x14ac:dyDescent="0.2">
      <c r="A118" s="35" t="s">
        <v>94</v>
      </c>
      <c r="B118" s="36">
        <v>13395012</v>
      </c>
      <c r="C118" s="36">
        <v>13395701</v>
      </c>
    </row>
    <row r="119" spans="1:3" ht="18" customHeight="1" x14ac:dyDescent="0.2">
      <c r="A119" s="78" t="s">
        <v>95</v>
      </c>
      <c r="B119" s="79">
        <v>8987376</v>
      </c>
      <c r="C119" s="79">
        <v>8987838</v>
      </c>
    </row>
    <row r="120" spans="1:3" ht="15" customHeight="1" x14ac:dyDescent="0.2">
      <c r="A120" s="35" t="s">
        <v>96</v>
      </c>
      <c r="B120" s="36">
        <v>30109097</v>
      </c>
      <c r="C120" s="36">
        <v>30110647</v>
      </c>
    </row>
    <row r="121" spans="1:3" ht="18" customHeight="1" x14ac:dyDescent="0.2">
      <c r="A121" s="78" t="s">
        <v>97</v>
      </c>
      <c r="B121" s="79">
        <v>15944631</v>
      </c>
      <c r="C121" s="79">
        <v>15945451</v>
      </c>
    </row>
    <row r="122" spans="1:3" ht="15" customHeight="1" x14ac:dyDescent="0.2">
      <c r="A122" s="35" t="s">
        <v>98</v>
      </c>
      <c r="B122" s="36">
        <v>18160773</v>
      </c>
      <c r="C122" s="36">
        <v>18161707</v>
      </c>
    </row>
    <row r="123" spans="1:3" ht="18" customHeight="1" x14ac:dyDescent="0.2">
      <c r="A123" s="78" t="s">
        <v>99</v>
      </c>
      <c r="B123" s="79">
        <v>11049621</v>
      </c>
      <c r="C123" s="79">
        <v>11050190</v>
      </c>
    </row>
    <row r="124" spans="1:3" ht="15" customHeight="1" x14ac:dyDescent="0.2">
      <c r="A124" s="35" t="s">
        <v>100</v>
      </c>
      <c r="B124" s="36">
        <v>38577022</v>
      </c>
      <c r="C124" s="36">
        <v>38579006</v>
      </c>
    </row>
    <row r="125" spans="1:3" ht="18" customHeight="1" x14ac:dyDescent="0.2">
      <c r="A125" s="78" t="s">
        <v>101</v>
      </c>
      <c r="B125" s="79">
        <v>34332286</v>
      </c>
      <c r="C125" s="79">
        <v>34334052</v>
      </c>
    </row>
    <row r="126" spans="1:3" ht="15" customHeight="1" x14ac:dyDescent="0.2">
      <c r="A126" s="35" t="s">
        <v>102</v>
      </c>
      <c r="B126" s="36">
        <v>14079502</v>
      </c>
      <c r="C126" s="36">
        <v>14080227</v>
      </c>
    </row>
    <row r="127" spans="1:3" ht="18" customHeight="1" x14ac:dyDescent="0.2">
      <c r="A127" s="78" t="s">
        <v>103</v>
      </c>
      <c r="B127" s="79">
        <v>8352905</v>
      </c>
      <c r="C127" s="79">
        <v>8353335</v>
      </c>
    </row>
    <row r="128" spans="1:3" ht="15" customHeight="1" x14ac:dyDescent="0.2">
      <c r="A128" s="35" t="s">
        <v>104</v>
      </c>
      <c r="B128" s="36">
        <v>17932295</v>
      </c>
      <c r="C128" s="36">
        <v>17933217</v>
      </c>
    </row>
    <row r="129" spans="1:3" ht="18" customHeight="1" x14ac:dyDescent="0.2">
      <c r="A129" s="78" t="s">
        <v>105</v>
      </c>
      <c r="B129" s="79">
        <v>69684541</v>
      </c>
      <c r="C129" s="79">
        <v>69688127</v>
      </c>
    </row>
    <row r="130" spans="1:3" ht="15" customHeight="1" x14ac:dyDescent="0.2">
      <c r="A130" s="35" t="s">
        <v>106</v>
      </c>
      <c r="B130" s="36">
        <v>29125986</v>
      </c>
      <c r="C130" s="36">
        <v>29127485</v>
      </c>
    </row>
    <row r="131" spans="1:3" ht="18" customHeight="1" x14ac:dyDescent="0.2">
      <c r="A131" s="78" t="s">
        <v>107</v>
      </c>
      <c r="B131" s="79">
        <v>37012075</v>
      </c>
      <c r="C131" s="79">
        <v>37013978</v>
      </c>
    </row>
    <row r="132" spans="1:3" ht="15" customHeight="1" x14ac:dyDescent="0.2">
      <c r="A132" s="35" t="s">
        <v>108</v>
      </c>
      <c r="B132" s="36">
        <v>21133711</v>
      </c>
      <c r="C132" s="36">
        <v>21134798</v>
      </c>
    </row>
    <row r="133" spans="1:3" ht="18" customHeight="1" x14ac:dyDescent="0.2">
      <c r="A133" s="78" t="s">
        <v>109</v>
      </c>
      <c r="B133" s="79">
        <v>33059592</v>
      </c>
      <c r="C133" s="79">
        <v>33061294</v>
      </c>
    </row>
    <row r="134" spans="1:3" ht="15" customHeight="1" x14ac:dyDescent="0.2">
      <c r="A134" s="35" t="s">
        <v>110</v>
      </c>
      <c r="B134" s="36">
        <v>169631402</v>
      </c>
      <c r="C134" s="36">
        <v>169640129</v>
      </c>
    </row>
    <row r="135" spans="1:3" ht="18" customHeight="1" x14ac:dyDescent="0.2">
      <c r="A135" s="78" t="s">
        <v>111</v>
      </c>
      <c r="B135" s="79">
        <v>19259291</v>
      </c>
      <c r="C135" s="79">
        <v>19260282</v>
      </c>
    </row>
    <row r="136" spans="1:3" ht="15" customHeight="1" x14ac:dyDescent="0.2">
      <c r="A136" s="35" t="s">
        <v>112</v>
      </c>
      <c r="B136" s="36">
        <v>13852132</v>
      </c>
      <c r="C136" s="36">
        <v>13852845</v>
      </c>
    </row>
    <row r="137" spans="1:3" ht="18" customHeight="1" x14ac:dyDescent="0.2">
      <c r="A137" s="78" t="s">
        <v>113</v>
      </c>
      <c r="B137" s="79">
        <v>11856811</v>
      </c>
      <c r="C137" s="79">
        <v>11857421</v>
      </c>
    </row>
    <row r="138" spans="1:3" ht="15" customHeight="1" x14ac:dyDescent="0.2">
      <c r="A138" s="35" t="s">
        <v>114</v>
      </c>
      <c r="B138" s="36">
        <v>21656030</v>
      </c>
      <c r="C138" s="36">
        <v>21657144</v>
      </c>
    </row>
    <row r="139" spans="1:3" ht="18" customHeight="1" x14ac:dyDescent="0.2">
      <c r="A139" s="78" t="s">
        <v>115</v>
      </c>
      <c r="B139" s="79">
        <v>48330720</v>
      </c>
      <c r="C139" s="79">
        <v>48333206</v>
      </c>
    </row>
    <row r="140" spans="1:3" ht="15" customHeight="1" x14ac:dyDescent="0.2">
      <c r="A140" s="35" t="s">
        <v>116</v>
      </c>
      <c r="B140" s="36">
        <v>80561699</v>
      </c>
      <c r="C140" s="36">
        <v>80565844</v>
      </c>
    </row>
    <row r="141" spans="1:3" ht="18" customHeight="1" x14ac:dyDescent="0.2">
      <c r="A141" s="78" t="s">
        <v>117</v>
      </c>
      <c r="B141" s="79">
        <v>11055788</v>
      </c>
      <c r="C141" s="79">
        <v>11056357</v>
      </c>
    </row>
    <row r="142" spans="1:3" ht="15" customHeight="1" x14ac:dyDescent="0.2">
      <c r="A142" s="35" t="s">
        <v>118</v>
      </c>
      <c r="B142" s="36">
        <v>43498233</v>
      </c>
      <c r="C142" s="36">
        <v>43500471</v>
      </c>
    </row>
    <row r="143" spans="1:3" ht="18" customHeight="1" x14ac:dyDescent="0.2">
      <c r="A143" s="78" t="s">
        <v>119</v>
      </c>
      <c r="B143" s="79">
        <v>24743489</v>
      </c>
      <c r="C143" s="79">
        <v>24744762</v>
      </c>
    </row>
    <row r="144" spans="1:3" ht="15" customHeight="1" x14ac:dyDescent="0.2">
      <c r="A144" s="35" t="s">
        <v>120</v>
      </c>
      <c r="B144" s="36">
        <v>164554727</v>
      </c>
      <c r="C144" s="36">
        <v>164563192</v>
      </c>
    </row>
    <row r="145" spans="1:4" ht="18" customHeight="1" x14ac:dyDescent="0.2">
      <c r="A145" s="78" t="s">
        <v>53</v>
      </c>
      <c r="B145" s="79">
        <v>26410651</v>
      </c>
      <c r="C145" s="79">
        <v>26412010</v>
      </c>
    </row>
    <row r="146" spans="1:4" ht="18.75" customHeight="1" x14ac:dyDescent="0.2">
      <c r="A146" s="88" t="s">
        <v>121</v>
      </c>
      <c r="B146" s="89">
        <f>SUM(B10:B145)</f>
        <v>3855358632</v>
      </c>
      <c r="C146" s="89">
        <f>SUM(C10:C145)</f>
        <v>3855556965</v>
      </c>
      <c r="D146" s="17"/>
    </row>
    <row r="147" spans="1:4" ht="6.75" customHeight="1" x14ac:dyDescent="0.2">
      <c r="A147" s="84"/>
      <c r="B147" s="85"/>
      <c r="C147" s="91"/>
      <c r="D147" s="16"/>
    </row>
    <row r="149" spans="1:4" x14ac:dyDescent="0.2">
      <c r="A149" s="4" t="s">
        <v>401</v>
      </c>
    </row>
  </sheetData>
  <mergeCells count="12">
    <mergeCell ref="A104:C104"/>
    <mergeCell ref="A54:C54"/>
    <mergeCell ref="A55:C55"/>
    <mergeCell ref="A101:C101"/>
    <mergeCell ref="A102:C102"/>
    <mergeCell ref="A103:C103"/>
    <mergeCell ref="A52:C52"/>
    <mergeCell ref="A53:C53"/>
    <mergeCell ref="A2:C2"/>
    <mergeCell ref="A3:C3"/>
    <mergeCell ref="A4:C4"/>
    <mergeCell ref="A5:C5"/>
  </mergeCells>
  <phoneticPr fontId="3" type="noConversion"/>
  <pageMargins left="0.72" right="0.25" top="0.22" bottom="0.42" header="0" footer="0"/>
  <pageSetup scale="93" orientation="portrait" r:id="rId1"/>
  <headerFooter alignWithMargins="0"/>
  <rowBreaks count="2" manualBreakCount="2">
    <brk id="51" max="2" man="1"/>
    <brk id="100" max="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164"/>
  <sheetViews>
    <sheetView showGridLines="0" topLeftCell="A104" zoomScale="150" zoomScaleNormal="150" workbookViewId="0">
      <selection activeCell="A156" sqref="A156"/>
    </sheetView>
  </sheetViews>
  <sheetFormatPr baseColWidth="10" defaultColWidth="8.42578125" defaultRowHeight="12.75" x14ac:dyDescent="0.2"/>
  <cols>
    <col min="1" max="1" width="41.7109375" style="4" customWidth="1"/>
    <col min="2" max="2" width="22.7109375" style="14" customWidth="1"/>
    <col min="3" max="3" width="22.7109375" customWidth="1"/>
    <col min="4" max="4" width="26.5703125" customWidth="1"/>
    <col min="5" max="5" width="20.5703125" customWidth="1"/>
  </cols>
  <sheetData>
    <row r="1" spans="1:3" ht="12" customHeight="1" x14ac:dyDescent="0.2">
      <c r="A1" s="8"/>
      <c r="B1" s="9"/>
    </row>
    <row r="2" spans="1:3" ht="13.5" customHeight="1" x14ac:dyDescent="0.25">
      <c r="A2" s="138" t="s">
        <v>332</v>
      </c>
      <c r="B2" s="138"/>
      <c r="C2" s="138"/>
    </row>
    <row r="3" spans="1:3" s="2" customFormat="1" ht="21" customHeight="1" x14ac:dyDescent="0.2">
      <c r="A3" s="143" t="s">
        <v>125</v>
      </c>
      <c r="B3" s="143"/>
      <c r="C3" s="143"/>
    </row>
    <row r="4" spans="1:3" ht="17.25" customHeight="1" x14ac:dyDescent="0.2">
      <c r="A4" s="143" t="s">
        <v>126</v>
      </c>
      <c r="B4" s="143"/>
      <c r="C4" s="143"/>
    </row>
    <row r="5" spans="1:3" ht="16.899999999999999" customHeight="1" x14ac:dyDescent="0.2">
      <c r="A5" s="139" t="s">
        <v>396</v>
      </c>
      <c r="B5" s="139"/>
      <c r="C5" s="139"/>
    </row>
    <row r="6" spans="1:3" ht="13.9" customHeight="1" x14ac:dyDescent="0.2">
      <c r="A6" s="140" t="s">
        <v>144</v>
      </c>
      <c r="B6" s="140"/>
      <c r="C6" s="140"/>
    </row>
    <row r="7" spans="1:3" ht="4.9000000000000004" customHeight="1" x14ac:dyDescent="0.2">
      <c r="A7" s="6"/>
      <c r="B7" s="12"/>
    </row>
    <row r="8" spans="1:3" ht="16.5" customHeight="1" x14ac:dyDescent="0.2">
      <c r="A8" s="141" t="s">
        <v>123</v>
      </c>
      <c r="B8" s="98" t="s">
        <v>333</v>
      </c>
      <c r="C8" s="99" t="s">
        <v>333</v>
      </c>
    </row>
    <row r="9" spans="1:3" ht="18.75" customHeight="1" x14ac:dyDescent="0.2">
      <c r="A9" s="142"/>
      <c r="B9" s="100" t="s">
        <v>282</v>
      </c>
      <c r="C9" s="101" t="s">
        <v>124</v>
      </c>
    </row>
    <row r="10" spans="1:3" ht="9" hidden="1" customHeight="1" x14ac:dyDescent="0.2">
      <c r="A10" s="5"/>
      <c r="B10" s="5"/>
      <c r="C10" s="5"/>
    </row>
    <row r="11" spans="1:3" ht="18" customHeight="1" x14ac:dyDescent="0.2">
      <c r="A11" s="78" t="s">
        <v>8</v>
      </c>
      <c r="B11" s="79">
        <v>10617362</v>
      </c>
      <c r="C11" s="79">
        <v>10618303</v>
      </c>
    </row>
    <row r="12" spans="1:3" ht="15" customHeight="1" x14ac:dyDescent="0.2">
      <c r="A12" s="35" t="s">
        <v>9</v>
      </c>
      <c r="B12" s="36">
        <v>13861477</v>
      </c>
      <c r="C12" s="36">
        <v>13862706</v>
      </c>
    </row>
    <row r="13" spans="1:3" ht="18" customHeight="1" x14ac:dyDescent="0.2">
      <c r="A13" s="78" t="s">
        <v>10</v>
      </c>
      <c r="B13" s="79">
        <v>21608647</v>
      </c>
      <c r="C13" s="79">
        <v>21610563</v>
      </c>
    </row>
    <row r="14" spans="1:3" ht="15" customHeight="1" x14ac:dyDescent="0.2">
      <c r="A14" s="35" t="s">
        <v>11</v>
      </c>
      <c r="B14" s="36">
        <v>14039044</v>
      </c>
      <c r="C14" s="36">
        <v>14040289</v>
      </c>
    </row>
    <row r="15" spans="1:3" ht="18" customHeight="1" x14ac:dyDescent="0.2">
      <c r="A15" s="78" t="s">
        <v>12</v>
      </c>
      <c r="B15" s="79">
        <v>10233103</v>
      </c>
      <c r="C15" s="79">
        <v>10234011</v>
      </c>
    </row>
    <row r="16" spans="1:3" ht="15" customHeight="1" x14ac:dyDescent="0.2">
      <c r="A16" s="35" t="s">
        <v>13</v>
      </c>
      <c r="B16" s="36">
        <v>118557249</v>
      </c>
      <c r="C16" s="36">
        <v>118567760</v>
      </c>
    </row>
    <row r="17" spans="1:3" ht="18" customHeight="1" x14ac:dyDescent="0.2">
      <c r="A17" s="78" t="s">
        <v>14</v>
      </c>
      <c r="B17" s="79">
        <v>3315518</v>
      </c>
      <c r="C17" s="79">
        <v>3315811</v>
      </c>
    </row>
    <row r="18" spans="1:3" ht="15" customHeight="1" x14ac:dyDescent="0.2">
      <c r="A18" s="35" t="s">
        <v>15</v>
      </c>
      <c r="B18" s="36">
        <v>23183259</v>
      </c>
      <c r="C18" s="36">
        <v>23185314</v>
      </c>
    </row>
    <row r="19" spans="1:3" ht="18" customHeight="1" x14ac:dyDescent="0.2">
      <c r="A19" s="78" t="s">
        <v>16</v>
      </c>
      <c r="B19" s="79">
        <v>34074017</v>
      </c>
      <c r="C19" s="79">
        <v>34077037</v>
      </c>
    </row>
    <row r="20" spans="1:3" ht="15" customHeight="1" x14ac:dyDescent="0.2">
      <c r="A20" s="35" t="s">
        <v>17</v>
      </c>
      <c r="B20" s="36">
        <v>19102044</v>
      </c>
      <c r="C20" s="36">
        <v>19103737</v>
      </c>
    </row>
    <row r="21" spans="1:3" ht="18" customHeight="1" x14ac:dyDescent="0.2">
      <c r="A21" s="78" t="s">
        <v>18</v>
      </c>
      <c r="B21" s="79">
        <v>10974374</v>
      </c>
      <c r="C21" s="79">
        <v>10975346</v>
      </c>
    </row>
    <row r="22" spans="1:3" ht="15" customHeight="1" x14ac:dyDescent="0.2">
      <c r="A22" s="35" t="s">
        <v>19</v>
      </c>
      <c r="B22" s="36">
        <v>42783241</v>
      </c>
      <c r="C22" s="36">
        <v>42787034</v>
      </c>
    </row>
    <row r="23" spans="1:3" ht="18" customHeight="1" x14ac:dyDescent="0.2">
      <c r="A23" s="78" t="s">
        <v>20</v>
      </c>
      <c r="B23" s="79">
        <v>8620911</v>
      </c>
      <c r="C23" s="79">
        <v>8621674</v>
      </c>
    </row>
    <row r="24" spans="1:3" ht="15" customHeight="1" x14ac:dyDescent="0.2">
      <c r="A24" s="35" t="s">
        <v>21</v>
      </c>
      <c r="B24" s="36">
        <v>15992278</v>
      </c>
      <c r="C24" s="36">
        <v>15993695</v>
      </c>
    </row>
    <row r="25" spans="1:3" ht="18" customHeight="1" x14ac:dyDescent="0.2">
      <c r="A25" s="78" t="s">
        <v>22</v>
      </c>
      <c r="B25" s="79">
        <v>18445329</v>
      </c>
      <c r="C25" s="79">
        <v>18446965</v>
      </c>
    </row>
    <row r="26" spans="1:3" ht="15" customHeight="1" x14ac:dyDescent="0.2">
      <c r="A26" s="35" t="s">
        <v>23</v>
      </c>
      <c r="B26" s="36">
        <v>19696751</v>
      </c>
      <c r="C26" s="36">
        <v>19698497</v>
      </c>
    </row>
    <row r="27" spans="1:3" ht="18" customHeight="1" x14ac:dyDescent="0.2">
      <c r="A27" s="78" t="s">
        <v>24</v>
      </c>
      <c r="B27" s="79">
        <v>32948489</v>
      </c>
      <c r="C27" s="79">
        <v>32951410</v>
      </c>
    </row>
    <row r="28" spans="1:3" ht="15" customHeight="1" x14ac:dyDescent="0.2">
      <c r="A28" s="35" t="s">
        <v>25</v>
      </c>
      <c r="B28" s="36">
        <v>8910278</v>
      </c>
      <c r="C28" s="36">
        <v>8911068</v>
      </c>
    </row>
    <row r="29" spans="1:3" ht="18" customHeight="1" x14ac:dyDescent="0.2">
      <c r="A29" s="78" t="s">
        <v>26</v>
      </c>
      <c r="B29" s="79">
        <v>18976150</v>
      </c>
      <c r="C29" s="79">
        <v>18977832</v>
      </c>
    </row>
    <row r="30" spans="1:3" ht="15" customHeight="1" x14ac:dyDescent="0.2">
      <c r="A30" s="35" t="s">
        <v>27</v>
      </c>
      <c r="B30" s="36">
        <v>28100636</v>
      </c>
      <c r="C30" s="36">
        <v>28103127</v>
      </c>
    </row>
    <row r="31" spans="1:3" ht="18" customHeight="1" x14ac:dyDescent="0.2">
      <c r="A31" s="78" t="s">
        <v>28</v>
      </c>
      <c r="B31" s="79">
        <v>12719977</v>
      </c>
      <c r="C31" s="79">
        <v>12721105</v>
      </c>
    </row>
    <row r="32" spans="1:3" ht="15" customHeight="1" x14ac:dyDescent="0.2">
      <c r="A32" s="35" t="s">
        <v>29</v>
      </c>
      <c r="B32" s="36">
        <v>23617311</v>
      </c>
      <c r="C32" s="36">
        <v>23619404</v>
      </c>
    </row>
    <row r="33" spans="1:3" ht="18" customHeight="1" x14ac:dyDescent="0.2">
      <c r="A33" s="78" t="s">
        <v>30</v>
      </c>
      <c r="B33" s="79">
        <v>9786838</v>
      </c>
      <c r="C33" s="79">
        <v>9787705</v>
      </c>
    </row>
    <row r="34" spans="1:3" ht="15" customHeight="1" x14ac:dyDescent="0.2">
      <c r="A34" s="35" t="s">
        <v>31</v>
      </c>
      <c r="B34" s="36">
        <v>19340678</v>
      </c>
      <c r="C34" s="36">
        <v>19342392</v>
      </c>
    </row>
    <row r="35" spans="1:3" ht="18" customHeight="1" x14ac:dyDescent="0.2">
      <c r="A35" s="78" t="s">
        <v>32</v>
      </c>
      <c r="B35" s="79">
        <v>38106379</v>
      </c>
      <c r="C35" s="79">
        <v>38109757</v>
      </c>
    </row>
    <row r="36" spans="1:3" ht="15" customHeight="1" x14ac:dyDescent="0.2">
      <c r="A36" s="35" t="s">
        <v>33</v>
      </c>
      <c r="B36" s="36">
        <v>4484264</v>
      </c>
      <c r="C36" s="36">
        <v>4484661</v>
      </c>
    </row>
    <row r="37" spans="1:3" ht="18" customHeight="1" x14ac:dyDescent="0.2">
      <c r="A37" s="78" t="s">
        <v>34</v>
      </c>
      <c r="B37" s="79">
        <v>4644920</v>
      </c>
      <c r="C37" s="79">
        <v>4645332</v>
      </c>
    </row>
    <row r="38" spans="1:3" ht="15" customHeight="1" x14ac:dyDescent="0.2">
      <c r="A38" s="35" t="s">
        <v>35</v>
      </c>
      <c r="B38" s="36">
        <v>4916437</v>
      </c>
      <c r="C38" s="36">
        <v>4916872</v>
      </c>
    </row>
    <row r="39" spans="1:3" ht="18" customHeight="1" x14ac:dyDescent="0.2">
      <c r="A39" s="78" t="s">
        <v>36</v>
      </c>
      <c r="B39" s="79">
        <v>11595388</v>
      </c>
      <c r="C39" s="79">
        <v>11596416</v>
      </c>
    </row>
    <row r="40" spans="1:3" ht="15" customHeight="1" x14ac:dyDescent="0.2">
      <c r="A40" s="35" t="s">
        <v>37</v>
      </c>
      <c r="B40" s="36">
        <v>11133151</v>
      </c>
      <c r="C40" s="36">
        <v>11134138</v>
      </c>
    </row>
    <row r="41" spans="1:3" ht="18" customHeight="1" x14ac:dyDescent="0.2">
      <c r="A41" s="78" t="s">
        <v>38</v>
      </c>
      <c r="B41" s="79">
        <v>15137327</v>
      </c>
      <c r="C41" s="79">
        <v>15138669</v>
      </c>
    </row>
    <row r="42" spans="1:3" ht="15" customHeight="1" x14ac:dyDescent="0.2">
      <c r="A42" s="35" t="s">
        <v>39</v>
      </c>
      <c r="B42" s="36">
        <v>14764343</v>
      </c>
      <c r="C42" s="36">
        <v>14765652</v>
      </c>
    </row>
    <row r="43" spans="1:3" ht="18" customHeight="1" x14ac:dyDescent="0.2">
      <c r="A43" s="78" t="s">
        <v>40</v>
      </c>
      <c r="B43" s="79">
        <v>20167444</v>
      </c>
      <c r="C43" s="79">
        <v>20169231</v>
      </c>
    </row>
    <row r="44" spans="1:3" ht="15" customHeight="1" x14ac:dyDescent="0.2">
      <c r="A44" s="35" t="s">
        <v>41</v>
      </c>
      <c r="B44" s="36">
        <v>118107226</v>
      </c>
      <c r="C44" s="36">
        <v>118117698</v>
      </c>
    </row>
    <row r="45" spans="1:3" ht="18" customHeight="1" x14ac:dyDescent="0.2">
      <c r="A45" s="78" t="s">
        <v>42</v>
      </c>
      <c r="B45" s="79">
        <v>28774262</v>
      </c>
      <c r="C45" s="79">
        <v>28776813</v>
      </c>
    </row>
    <row r="46" spans="1:3" ht="15" customHeight="1" x14ac:dyDescent="0.2">
      <c r="A46" s="35" t="s">
        <v>43</v>
      </c>
      <c r="B46" s="36">
        <v>10939612</v>
      </c>
      <c r="C46" s="36">
        <v>10940582</v>
      </c>
    </row>
    <row r="47" spans="1:3" ht="18" customHeight="1" x14ac:dyDescent="0.2">
      <c r="A47" s="78" t="s">
        <v>44</v>
      </c>
      <c r="B47" s="79">
        <v>7464378</v>
      </c>
      <c r="C47" s="79">
        <v>7465040</v>
      </c>
    </row>
    <row r="48" spans="1:3" ht="15" customHeight="1" x14ac:dyDescent="0.2">
      <c r="A48" s="35" t="s">
        <v>45</v>
      </c>
      <c r="B48" s="36">
        <v>39433901</v>
      </c>
      <c r="C48" s="36">
        <v>39437398</v>
      </c>
    </row>
    <row r="49" spans="1:3" ht="5.45" customHeight="1" x14ac:dyDescent="0.2">
      <c r="A49" s="84"/>
      <c r="B49" s="85"/>
      <c r="C49" s="85"/>
    </row>
    <row r="53" spans="1:3" ht="15.75" x14ac:dyDescent="0.25">
      <c r="A53" s="138" t="s">
        <v>332</v>
      </c>
      <c r="B53" s="138"/>
      <c r="C53" s="138"/>
    </row>
    <row r="54" spans="1:3" s="29" customFormat="1" ht="16.149999999999999" customHeight="1" x14ac:dyDescent="0.2">
      <c r="A54" s="139" t="s">
        <v>125</v>
      </c>
      <c r="B54" s="139"/>
      <c r="C54" s="139"/>
    </row>
    <row r="55" spans="1:3" ht="15" customHeight="1" x14ac:dyDescent="0.2">
      <c r="A55" s="139" t="s">
        <v>126</v>
      </c>
      <c r="B55" s="139"/>
      <c r="C55" s="139"/>
    </row>
    <row r="56" spans="1:3" ht="15.6" customHeight="1" x14ac:dyDescent="0.2">
      <c r="A56" s="139" t="str">
        <f>+A5</f>
        <v>POR EL PERÍODO DEL 1o. DE ENERO AL 31 DE DICIEMBRE DEL AÑO 2024.</v>
      </c>
      <c r="B56" s="139"/>
      <c r="C56" s="139"/>
    </row>
    <row r="57" spans="1:3" ht="13.9" customHeight="1" x14ac:dyDescent="0.2">
      <c r="A57" s="140" t="s">
        <v>144</v>
      </c>
      <c r="B57" s="140"/>
      <c r="C57" s="140"/>
    </row>
    <row r="58" spans="1:3" ht="5.45" customHeight="1" x14ac:dyDescent="0.2">
      <c r="A58" s="6"/>
      <c r="B58" s="12"/>
    </row>
    <row r="59" spans="1:3" ht="16.5" customHeight="1" x14ac:dyDescent="0.2">
      <c r="A59" s="141" t="s">
        <v>123</v>
      </c>
      <c r="B59" s="98" t="s">
        <v>333</v>
      </c>
      <c r="C59" s="99" t="s">
        <v>333</v>
      </c>
    </row>
    <row r="60" spans="1:3" ht="15" customHeight="1" x14ac:dyDescent="0.2">
      <c r="A60" s="142"/>
      <c r="B60" s="100" t="s">
        <v>282</v>
      </c>
      <c r="C60" s="101" t="s">
        <v>124</v>
      </c>
    </row>
    <row r="61" spans="1:3" hidden="1" x14ac:dyDescent="0.2">
      <c r="A61" s="5"/>
      <c r="B61" s="5"/>
      <c r="C61" s="5"/>
    </row>
    <row r="62" spans="1:3" ht="18" customHeight="1" x14ac:dyDescent="0.2">
      <c r="A62" s="78" t="s">
        <v>46</v>
      </c>
      <c r="B62" s="79">
        <v>8469650</v>
      </c>
      <c r="C62" s="79">
        <v>8470401</v>
      </c>
    </row>
    <row r="63" spans="1:3" ht="15" customHeight="1" x14ac:dyDescent="0.2">
      <c r="A63" s="35" t="s">
        <v>47</v>
      </c>
      <c r="B63" s="36">
        <v>17272825</v>
      </c>
      <c r="C63" s="36">
        <v>17274357</v>
      </c>
    </row>
    <row r="64" spans="1:3" ht="18" customHeight="1" x14ac:dyDescent="0.2">
      <c r="A64" s="78" t="s">
        <v>48</v>
      </c>
      <c r="B64" s="79">
        <v>15072501</v>
      </c>
      <c r="C64" s="79">
        <v>15073838</v>
      </c>
    </row>
    <row r="65" spans="1:3" ht="15" customHeight="1" x14ac:dyDescent="0.2">
      <c r="A65" s="35" t="s">
        <v>49</v>
      </c>
      <c r="B65" s="36">
        <v>13436820</v>
      </c>
      <c r="C65" s="36">
        <v>13438011</v>
      </c>
    </row>
    <row r="66" spans="1:3" ht="18" customHeight="1" x14ac:dyDescent="0.2">
      <c r="A66" s="78" t="s">
        <v>50</v>
      </c>
      <c r="B66" s="79">
        <v>64620188</v>
      </c>
      <c r="C66" s="79">
        <v>64625917</v>
      </c>
    </row>
    <row r="67" spans="1:3" ht="15" customHeight="1" x14ac:dyDescent="0.2">
      <c r="A67" s="35" t="s">
        <v>51</v>
      </c>
      <c r="B67" s="36">
        <v>12162850</v>
      </c>
      <c r="C67" s="36">
        <v>12163929</v>
      </c>
    </row>
    <row r="68" spans="1:3" ht="18" customHeight="1" x14ac:dyDescent="0.2">
      <c r="A68" s="78" t="s">
        <v>52</v>
      </c>
      <c r="B68" s="79">
        <v>33970672</v>
      </c>
      <c r="C68" s="79">
        <v>33973684</v>
      </c>
    </row>
    <row r="69" spans="1:3" ht="15" customHeight="1" x14ac:dyDescent="0.2">
      <c r="A69" s="35" t="s">
        <v>54</v>
      </c>
      <c r="B69" s="36">
        <v>14032467</v>
      </c>
      <c r="C69" s="36">
        <v>14033711</v>
      </c>
    </row>
    <row r="70" spans="1:3" ht="18" customHeight="1" x14ac:dyDescent="0.2">
      <c r="A70" s="78" t="s">
        <v>55</v>
      </c>
      <c r="B70" s="79">
        <v>18634170</v>
      </c>
      <c r="C70" s="79">
        <v>18635822</v>
      </c>
    </row>
    <row r="71" spans="1:3" ht="15" customHeight="1" x14ac:dyDescent="0.2">
      <c r="A71" s="35" t="s">
        <v>56</v>
      </c>
      <c r="B71" s="36">
        <v>5397464</v>
      </c>
      <c r="C71" s="36">
        <v>5397943</v>
      </c>
    </row>
    <row r="72" spans="1:3" ht="18" customHeight="1" x14ac:dyDescent="0.2">
      <c r="A72" s="78" t="s">
        <v>57</v>
      </c>
      <c r="B72" s="79">
        <v>17931419</v>
      </c>
      <c r="C72" s="79">
        <v>17933010</v>
      </c>
    </row>
    <row r="73" spans="1:3" ht="15" customHeight="1" x14ac:dyDescent="0.2">
      <c r="A73" s="35" t="s">
        <v>58</v>
      </c>
      <c r="B73" s="36">
        <v>83908254</v>
      </c>
      <c r="C73" s="36">
        <v>83915693</v>
      </c>
    </row>
    <row r="74" spans="1:3" ht="18" customHeight="1" x14ac:dyDescent="0.2">
      <c r="A74" s="78" t="s">
        <v>59</v>
      </c>
      <c r="B74" s="79">
        <v>13137118</v>
      </c>
      <c r="C74" s="79">
        <v>13138283</v>
      </c>
    </row>
    <row r="75" spans="1:3" ht="15" customHeight="1" x14ac:dyDescent="0.2">
      <c r="A75" s="35" t="s">
        <v>60</v>
      </c>
      <c r="B75" s="36">
        <v>184146068</v>
      </c>
      <c r="C75" s="36">
        <v>184162394</v>
      </c>
    </row>
    <row r="76" spans="1:3" ht="18" customHeight="1" x14ac:dyDescent="0.2">
      <c r="A76" s="78" t="s">
        <v>61</v>
      </c>
      <c r="B76" s="79">
        <v>797690708</v>
      </c>
      <c r="C76" s="79">
        <v>797761430</v>
      </c>
    </row>
    <row r="77" spans="1:3" ht="15" customHeight="1" x14ac:dyDescent="0.2">
      <c r="A77" s="35" t="s">
        <v>62</v>
      </c>
      <c r="B77" s="36">
        <v>7500079</v>
      </c>
      <c r="C77" s="36">
        <v>7500744</v>
      </c>
    </row>
    <row r="78" spans="1:3" ht="18" customHeight="1" x14ac:dyDescent="0.2">
      <c r="A78" s="78" t="s">
        <v>63</v>
      </c>
      <c r="B78" s="79">
        <v>42965506</v>
      </c>
      <c r="C78" s="79">
        <v>42969315</v>
      </c>
    </row>
    <row r="79" spans="1:3" ht="15" customHeight="1" x14ac:dyDescent="0.2">
      <c r="A79" s="35" t="s">
        <v>64</v>
      </c>
      <c r="B79" s="36">
        <v>30626029</v>
      </c>
      <c r="C79" s="36">
        <v>30628744</v>
      </c>
    </row>
    <row r="80" spans="1:3" ht="18" customHeight="1" x14ac:dyDescent="0.2">
      <c r="A80" s="78" t="s">
        <v>65</v>
      </c>
      <c r="B80" s="79">
        <v>7700194</v>
      </c>
      <c r="C80" s="79">
        <v>7700877</v>
      </c>
    </row>
    <row r="81" spans="1:3" ht="15" customHeight="1" x14ac:dyDescent="0.2">
      <c r="A81" s="35" t="s">
        <v>66</v>
      </c>
      <c r="B81" s="36">
        <v>19711783</v>
      </c>
      <c r="C81" s="36">
        <v>19713531</v>
      </c>
    </row>
    <row r="82" spans="1:3" ht="18" customHeight="1" x14ac:dyDescent="0.2">
      <c r="A82" s="78" t="s">
        <v>67</v>
      </c>
      <c r="B82" s="79">
        <v>8480924</v>
      </c>
      <c r="C82" s="79">
        <v>8481675</v>
      </c>
    </row>
    <row r="83" spans="1:3" ht="15" customHeight="1" x14ac:dyDescent="0.2">
      <c r="A83" s="35" t="s">
        <v>68</v>
      </c>
      <c r="B83" s="36">
        <v>8866122</v>
      </c>
      <c r="C83" s="36">
        <v>8866908</v>
      </c>
    </row>
    <row r="84" spans="1:3" ht="18" customHeight="1" x14ac:dyDescent="0.2">
      <c r="A84" s="78" t="s">
        <v>69</v>
      </c>
      <c r="B84" s="79">
        <v>23275331</v>
      </c>
      <c r="C84" s="79">
        <v>23277395</v>
      </c>
    </row>
    <row r="85" spans="1:3" ht="15" customHeight="1" x14ac:dyDescent="0.2">
      <c r="A85" s="35" t="s">
        <v>70</v>
      </c>
      <c r="B85" s="36">
        <v>19755940</v>
      </c>
      <c r="C85" s="36">
        <v>19757692</v>
      </c>
    </row>
    <row r="86" spans="1:3" ht="18" customHeight="1" x14ac:dyDescent="0.2">
      <c r="A86" s="78" t="s">
        <v>71</v>
      </c>
      <c r="B86" s="79">
        <v>13988310</v>
      </c>
      <c r="C86" s="79">
        <v>13989550</v>
      </c>
    </row>
    <row r="87" spans="1:3" ht="15" customHeight="1" x14ac:dyDescent="0.2">
      <c r="A87" s="35" t="s">
        <v>72</v>
      </c>
      <c r="B87" s="36">
        <v>25208835</v>
      </c>
      <c r="C87" s="36">
        <v>25211070</v>
      </c>
    </row>
    <row r="88" spans="1:3" ht="18" customHeight="1" x14ac:dyDescent="0.2">
      <c r="A88" s="78" t="s">
        <v>73</v>
      </c>
      <c r="B88" s="79">
        <v>37258004</v>
      </c>
      <c r="C88" s="79">
        <v>37261308</v>
      </c>
    </row>
    <row r="89" spans="1:3" ht="15" customHeight="1" x14ac:dyDescent="0.2">
      <c r="A89" s="35" t="s">
        <v>74</v>
      </c>
      <c r="B89" s="36">
        <v>92430516</v>
      </c>
      <c r="C89" s="36">
        <v>92438711</v>
      </c>
    </row>
    <row r="90" spans="1:3" ht="18" customHeight="1" x14ac:dyDescent="0.2">
      <c r="A90" s="78" t="s">
        <v>75</v>
      </c>
      <c r="B90" s="79">
        <v>15615536</v>
      </c>
      <c r="C90" s="79">
        <v>15616921</v>
      </c>
    </row>
    <row r="91" spans="1:3" ht="15" customHeight="1" x14ac:dyDescent="0.2">
      <c r="A91" s="35" t="s">
        <v>76</v>
      </c>
      <c r="B91" s="36">
        <v>27611153</v>
      </c>
      <c r="C91" s="36">
        <v>27613601</v>
      </c>
    </row>
    <row r="92" spans="1:3" ht="18" customHeight="1" x14ac:dyDescent="0.2">
      <c r="A92" s="78" t="s">
        <v>77</v>
      </c>
      <c r="B92" s="79">
        <v>100048034</v>
      </c>
      <c r="C92" s="79">
        <v>100056903</v>
      </c>
    </row>
    <row r="93" spans="1:3" ht="15" customHeight="1" x14ac:dyDescent="0.2">
      <c r="A93" s="35" t="s">
        <v>78</v>
      </c>
      <c r="B93" s="36">
        <v>14565167</v>
      </c>
      <c r="C93" s="36">
        <v>14566459</v>
      </c>
    </row>
    <row r="94" spans="1:3" ht="18" customHeight="1" x14ac:dyDescent="0.2">
      <c r="A94" s="78" t="s">
        <v>79</v>
      </c>
      <c r="B94" s="79">
        <v>65070212</v>
      </c>
      <c r="C94" s="79">
        <v>65075981</v>
      </c>
    </row>
    <row r="95" spans="1:3" ht="15" customHeight="1" x14ac:dyDescent="0.2">
      <c r="A95" s="35" t="s">
        <v>80</v>
      </c>
      <c r="B95" s="36">
        <v>13116449</v>
      </c>
      <c r="C95" s="36">
        <v>13117612</v>
      </c>
    </row>
    <row r="96" spans="1:3" ht="18" customHeight="1" x14ac:dyDescent="0.2">
      <c r="A96" s="78" t="s">
        <v>81</v>
      </c>
      <c r="B96" s="79">
        <v>25532025</v>
      </c>
      <c r="C96" s="79">
        <v>25534289</v>
      </c>
    </row>
    <row r="97" spans="1:5" ht="15" customHeight="1" x14ac:dyDescent="0.2">
      <c r="A97" s="35" t="s">
        <v>82</v>
      </c>
      <c r="B97" s="36">
        <v>9914611</v>
      </c>
      <c r="C97" s="36">
        <v>9915490</v>
      </c>
    </row>
    <row r="98" spans="1:5" ht="18" customHeight="1" x14ac:dyDescent="0.2">
      <c r="A98" s="78" t="s">
        <v>83</v>
      </c>
      <c r="B98" s="79">
        <v>74159936</v>
      </c>
      <c r="C98" s="79">
        <v>74166511</v>
      </c>
    </row>
    <row r="99" spans="1:5" ht="15" customHeight="1" x14ac:dyDescent="0.2">
      <c r="A99" s="35" t="s">
        <v>84</v>
      </c>
      <c r="B99" s="36">
        <v>73729642</v>
      </c>
      <c r="C99" s="36">
        <v>73736179</v>
      </c>
    </row>
    <row r="100" spans="1:5" ht="8.4499999999999993" customHeight="1" x14ac:dyDescent="0.2">
      <c r="A100" s="84"/>
      <c r="B100" s="85"/>
      <c r="C100" s="85"/>
    </row>
    <row r="101" spans="1:5" ht="9.75" customHeight="1" x14ac:dyDescent="0.2"/>
    <row r="102" spans="1:5" ht="7.5" customHeight="1" x14ac:dyDescent="0.2"/>
    <row r="103" spans="1:5" ht="8.25" customHeight="1" x14ac:dyDescent="0.2"/>
    <row r="104" spans="1:5" ht="15.75" x14ac:dyDescent="0.25">
      <c r="A104" s="138" t="s">
        <v>332</v>
      </c>
      <c r="B104" s="138"/>
      <c r="C104" s="138"/>
    </row>
    <row r="105" spans="1:5" s="29" customFormat="1" ht="21" customHeight="1" x14ac:dyDescent="0.2">
      <c r="A105" s="139" t="s">
        <v>125</v>
      </c>
      <c r="B105" s="139"/>
      <c r="C105" s="139"/>
      <c r="E105" s="26"/>
    </row>
    <row r="106" spans="1:5" ht="12.75" customHeight="1" x14ac:dyDescent="0.2">
      <c r="A106" s="143" t="s">
        <v>126</v>
      </c>
      <c r="B106" s="143"/>
      <c r="C106" s="143"/>
    </row>
    <row r="107" spans="1:5" ht="15.6" customHeight="1" x14ac:dyDescent="0.2">
      <c r="A107" s="139" t="str">
        <f>+A5</f>
        <v>POR EL PERÍODO DEL 1o. DE ENERO AL 31 DE DICIEMBRE DEL AÑO 2024.</v>
      </c>
      <c r="B107" s="139"/>
      <c r="C107" s="139"/>
    </row>
    <row r="108" spans="1:5" ht="13.9" customHeight="1" x14ac:dyDescent="0.2">
      <c r="A108" s="140" t="s">
        <v>144</v>
      </c>
      <c r="B108" s="140"/>
      <c r="C108" s="140"/>
    </row>
    <row r="109" spans="1:5" ht="6" customHeight="1" x14ac:dyDescent="0.2">
      <c r="A109" s="6"/>
      <c r="B109" s="12"/>
    </row>
    <row r="110" spans="1:5" ht="16.5" customHeight="1" x14ac:dyDescent="0.2">
      <c r="A110" s="141" t="s">
        <v>123</v>
      </c>
      <c r="B110" s="98" t="s">
        <v>333</v>
      </c>
      <c r="C110" s="99" t="s">
        <v>333</v>
      </c>
    </row>
    <row r="111" spans="1:5" ht="15" customHeight="1" x14ac:dyDescent="0.2">
      <c r="A111" s="142"/>
      <c r="B111" s="100" t="s">
        <v>282</v>
      </c>
      <c r="C111" s="101" t="s">
        <v>124</v>
      </c>
    </row>
    <row r="112" spans="1:5" hidden="1" x14ac:dyDescent="0.2">
      <c r="A112" s="5"/>
      <c r="B112" s="5"/>
      <c r="C112" s="5"/>
    </row>
    <row r="113" spans="1:3" ht="18" customHeight="1" x14ac:dyDescent="0.2">
      <c r="A113" s="78" t="s">
        <v>85</v>
      </c>
      <c r="B113" s="79">
        <v>16607654</v>
      </c>
      <c r="C113" s="79">
        <v>16609126</v>
      </c>
    </row>
    <row r="114" spans="1:3" ht="15" customHeight="1" x14ac:dyDescent="0.2">
      <c r="A114" s="35" t="s">
        <v>86</v>
      </c>
      <c r="B114" s="36">
        <v>12036956</v>
      </c>
      <c r="C114" s="36">
        <v>12038022</v>
      </c>
    </row>
    <row r="115" spans="1:3" ht="18" customHeight="1" x14ac:dyDescent="0.2">
      <c r="A115" s="78" t="s">
        <v>87</v>
      </c>
      <c r="B115" s="79">
        <v>46877610</v>
      </c>
      <c r="C115" s="79">
        <v>46881766</v>
      </c>
    </row>
    <row r="116" spans="1:3" ht="15" customHeight="1" x14ac:dyDescent="0.2">
      <c r="A116" s="35" t="s">
        <v>88</v>
      </c>
      <c r="B116" s="36">
        <v>18633230</v>
      </c>
      <c r="C116" s="36">
        <v>18634882</v>
      </c>
    </row>
    <row r="117" spans="1:3" ht="18" customHeight="1" x14ac:dyDescent="0.2">
      <c r="A117" s="78" t="s">
        <v>89</v>
      </c>
      <c r="B117" s="79">
        <v>8526960</v>
      </c>
      <c r="C117" s="79">
        <v>8527716</v>
      </c>
    </row>
    <row r="118" spans="1:3" ht="15" customHeight="1" x14ac:dyDescent="0.2">
      <c r="A118" s="35" t="s">
        <v>90</v>
      </c>
      <c r="B118" s="36">
        <v>74728337</v>
      </c>
      <c r="C118" s="36">
        <v>74734961</v>
      </c>
    </row>
    <row r="119" spans="1:3" ht="18" customHeight="1" x14ac:dyDescent="0.2">
      <c r="A119" s="78" t="s">
        <v>91</v>
      </c>
      <c r="B119" s="79">
        <v>31429307</v>
      </c>
      <c r="C119" s="79">
        <v>31432093</v>
      </c>
    </row>
    <row r="120" spans="1:3" ht="15" customHeight="1" x14ac:dyDescent="0.2">
      <c r="A120" s="35" t="s">
        <v>92</v>
      </c>
      <c r="B120" s="36">
        <v>29797384</v>
      </c>
      <c r="C120" s="36">
        <v>29800026</v>
      </c>
    </row>
    <row r="121" spans="1:3" ht="18" customHeight="1" x14ac:dyDescent="0.2">
      <c r="A121" s="78" t="s">
        <v>93</v>
      </c>
      <c r="B121" s="79">
        <v>33123237</v>
      </c>
      <c r="C121" s="79">
        <v>33126173</v>
      </c>
    </row>
    <row r="122" spans="1:3" ht="15" customHeight="1" x14ac:dyDescent="0.2">
      <c r="A122" s="35" t="s">
        <v>94</v>
      </c>
      <c r="B122" s="36">
        <v>14594292</v>
      </c>
      <c r="C122" s="36">
        <v>14595587</v>
      </c>
    </row>
    <row r="123" spans="1:3" ht="18" customHeight="1" x14ac:dyDescent="0.2">
      <c r="A123" s="78" t="s">
        <v>95</v>
      </c>
      <c r="B123" s="79">
        <v>14645965</v>
      </c>
      <c r="C123" s="79">
        <v>14647263</v>
      </c>
    </row>
    <row r="124" spans="1:3" ht="15" customHeight="1" x14ac:dyDescent="0.2">
      <c r="A124" s="35" t="s">
        <v>96</v>
      </c>
      <c r="B124" s="36">
        <v>107585694</v>
      </c>
      <c r="C124" s="36">
        <v>107595232</v>
      </c>
    </row>
    <row r="125" spans="1:3" ht="18" customHeight="1" x14ac:dyDescent="0.2">
      <c r="A125" s="78" t="s">
        <v>97</v>
      </c>
      <c r="B125" s="79">
        <v>22617677</v>
      </c>
      <c r="C125" s="79">
        <v>22619683</v>
      </c>
    </row>
    <row r="126" spans="1:3" ht="15" customHeight="1" x14ac:dyDescent="0.2">
      <c r="A126" s="35" t="s">
        <v>98</v>
      </c>
      <c r="B126" s="36">
        <v>15337442</v>
      </c>
      <c r="C126" s="36">
        <v>15338801</v>
      </c>
    </row>
    <row r="127" spans="1:3" ht="18" customHeight="1" x14ac:dyDescent="0.2">
      <c r="A127" s="78" t="s">
        <v>99</v>
      </c>
      <c r="B127" s="79">
        <v>14030588</v>
      </c>
      <c r="C127" s="79">
        <v>14031831</v>
      </c>
    </row>
    <row r="128" spans="1:3" ht="15" customHeight="1" x14ac:dyDescent="0.2">
      <c r="A128" s="35" t="s">
        <v>100</v>
      </c>
      <c r="B128" s="36">
        <v>12059504</v>
      </c>
      <c r="C128" s="36">
        <v>12060573</v>
      </c>
    </row>
    <row r="129" spans="1:3" ht="18" customHeight="1" x14ac:dyDescent="0.2">
      <c r="A129" s="78" t="s">
        <v>101</v>
      </c>
      <c r="B129" s="79">
        <v>26828544</v>
      </c>
      <c r="C129" s="79">
        <v>26830923</v>
      </c>
    </row>
    <row r="130" spans="1:3" ht="15" customHeight="1" x14ac:dyDescent="0.2">
      <c r="A130" s="35" t="s">
        <v>102</v>
      </c>
      <c r="B130" s="36">
        <v>6031631</v>
      </c>
      <c r="C130" s="36">
        <v>6032166</v>
      </c>
    </row>
    <row r="131" spans="1:3" ht="18" customHeight="1" x14ac:dyDescent="0.2">
      <c r="A131" s="78" t="s">
        <v>103</v>
      </c>
      <c r="B131" s="79">
        <v>11579416</v>
      </c>
      <c r="C131" s="79">
        <v>11580443</v>
      </c>
    </row>
    <row r="132" spans="1:3" ht="15" customHeight="1" x14ac:dyDescent="0.2">
      <c r="A132" s="35" t="s">
        <v>104</v>
      </c>
      <c r="B132" s="36">
        <v>5609793</v>
      </c>
      <c r="C132" s="36">
        <v>5610290</v>
      </c>
    </row>
    <row r="133" spans="1:3" ht="18" customHeight="1" x14ac:dyDescent="0.2">
      <c r="A133" s="78" t="s">
        <v>105</v>
      </c>
      <c r="B133" s="79">
        <v>27298297</v>
      </c>
      <c r="C133" s="79">
        <v>27300718</v>
      </c>
    </row>
    <row r="134" spans="1:3" ht="15" customHeight="1" x14ac:dyDescent="0.2">
      <c r="A134" s="35" t="s">
        <v>106</v>
      </c>
      <c r="B134" s="36">
        <v>24198866</v>
      </c>
      <c r="C134" s="36">
        <v>24201011</v>
      </c>
    </row>
    <row r="135" spans="1:3" ht="18" customHeight="1" x14ac:dyDescent="0.2">
      <c r="A135" s="78" t="s">
        <v>107</v>
      </c>
      <c r="B135" s="79">
        <v>13462187</v>
      </c>
      <c r="C135" s="79">
        <v>13463381</v>
      </c>
    </row>
    <row r="136" spans="1:3" ht="15" customHeight="1" x14ac:dyDescent="0.2">
      <c r="A136" s="35" t="s">
        <v>108</v>
      </c>
      <c r="B136" s="36">
        <v>14008980</v>
      </c>
      <c r="C136" s="36">
        <v>14010223</v>
      </c>
    </row>
    <row r="137" spans="1:3" ht="18" customHeight="1" x14ac:dyDescent="0.2">
      <c r="A137" s="78" t="s">
        <v>109</v>
      </c>
      <c r="B137" s="79">
        <v>8319329</v>
      </c>
      <c r="C137" s="79">
        <v>8320067</v>
      </c>
    </row>
    <row r="138" spans="1:3" ht="15" customHeight="1" x14ac:dyDescent="0.2">
      <c r="A138" s="35" t="s">
        <v>110</v>
      </c>
      <c r="B138" s="36">
        <v>335202722</v>
      </c>
      <c r="C138" s="36">
        <v>335232441</v>
      </c>
    </row>
    <row r="139" spans="1:3" ht="18" customHeight="1" x14ac:dyDescent="0.2">
      <c r="A139" s="78" t="s">
        <v>111</v>
      </c>
      <c r="B139" s="79">
        <v>22049275</v>
      </c>
      <c r="C139" s="79">
        <v>22051229</v>
      </c>
    </row>
    <row r="140" spans="1:3" ht="15" customHeight="1" x14ac:dyDescent="0.2">
      <c r="A140" s="35" t="s">
        <v>112</v>
      </c>
      <c r="B140" s="36">
        <v>14904329</v>
      </c>
      <c r="C140" s="36">
        <v>14905650</v>
      </c>
    </row>
    <row r="141" spans="1:3" ht="18" customHeight="1" x14ac:dyDescent="0.2">
      <c r="A141" s="78" t="s">
        <v>113</v>
      </c>
      <c r="B141" s="79">
        <v>19712723</v>
      </c>
      <c r="C141" s="79">
        <v>19714471</v>
      </c>
    </row>
    <row r="142" spans="1:3" ht="15" customHeight="1" x14ac:dyDescent="0.2">
      <c r="A142" s="35" t="s">
        <v>114</v>
      </c>
      <c r="B142" s="36">
        <v>30348875</v>
      </c>
      <c r="C142" s="36">
        <v>30351566</v>
      </c>
    </row>
    <row r="143" spans="1:3" ht="18" customHeight="1" x14ac:dyDescent="0.2">
      <c r="A143" s="78" t="s">
        <v>115</v>
      </c>
      <c r="B143" s="79">
        <v>72181336</v>
      </c>
      <c r="C143" s="79">
        <v>72187736</v>
      </c>
    </row>
    <row r="144" spans="1:3" ht="15" customHeight="1" x14ac:dyDescent="0.2">
      <c r="A144" s="35" t="s">
        <v>116</v>
      </c>
      <c r="B144" s="36">
        <v>192467276</v>
      </c>
      <c r="C144" s="36">
        <v>192484340</v>
      </c>
    </row>
    <row r="145" spans="1:3" ht="18" customHeight="1" x14ac:dyDescent="0.2">
      <c r="A145" s="78" t="s">
        <v>117</v>
      </c>
      <c r="B145" s="79">
        <v>3036485</v>
      </c>
      <c r="C145" s="79">
        <v>3036754</v>
      </c>
    </row>
    <row r="146" spans="1:3" ht="15" customHeight="1" x14ac:dyDescent="0.2">
      <c r="A146" s="35" t="s">
        <v>118</v>
      </c>
      <c r="B146" s="36">
        <v>46040510</v>
      </c>
      <c r="C146" s="36">
        <v>46044592</v>
      </c>
    </row>
    <row r="147" spans="1:3" ht="18" customHeight="1" x14ac:dyDescent="0.2">
      <c r="A147" s="78" t="s">
        <v>119</v>
      </c>
      <c r="B147" s="79">
        <v>17288796</v>
      </c>
      <c r="C147" s="79">
        <v>17290329</v>
      </c>
    </row>
    <row r="148" spans="1:3" ht="15" customHeight="1" x14ac:dyDescent="0.2">
      <c r="A148" s="35" t="s">
        <v>120</v>
      </c>
      <c r="B148" s="36">
        <v>147555113</v>
      </c>
      <c r="C148" s="36">
        <v>147568194</v>
      </c>
    </row>
    <row r="149" spans="1:3" ht="18" customHeight="1" x14ac:dyDescent="0.2">
      <c r="A149" s="78" t="s">
        <v>53</v>
      </c>
      <c r="B149" s="79">
        <v>24627281</v>
      </c>
      <c r="C149" s="79">
        <v>24629464</v>
      </c>
    </row>
    <row r="150" spans="1:3" ht="6.6" customHeight="1" x14ac:dyDescent="0.2">
      <c r="A150" s="81"/>
      <c r="B150" s="82"/>
      <c r="C150" s="82"/>
    </row>
    <row r="151" spans="1:3" x14ac:dyDescent="0.2">
      <c r="A151" s="88" t="s">
        <v>121</v>
      </c>
      <c r="B151" s="89">
        <f>SUM(B11:B149)</f>
        <v>4461571106</v>
      </c>
      <c r="C151" s="89">
        <f>SUM(C11:C149)</f>
        <v>4461966656</v>
      </c>
    </row>
    <row r="152" spans="1:3" ht="5.45" customHeight="1" x14ac:dyDescent="0.2">
      <c r="A152" s="84"/>
      <c r="B152" s="102"/>
      <c r="C152" s="102"/>
    </row>
    <row r="154" spans="1:3" x14ac:dyDescent="0.2">
      <c r="A154" s="4" t="s">
        <v>401</v>
      </c>
    </row>
    <row r="164" spans="2:2" x14ac:dyDescent="0.2">
      <c r="B164" s="14" t="s">
        <v>319</v>
      </c>
    </row>
  </sheetData>
  <mergeCells count="18">
    <mergeCell ref="A55:C55"/>
    <mergeCell ref="A2:C2"/>
    <mergeCell ref="A3:C3"/>
    <mergeCell ref="A4:C4"/>
    <mergeCell ref="A5:C5"/>
    <mergeCell ref="A53:C53"/>
    <mergeCell ref="A6:C6"/>
    <mergeCell ref="A8:A9"/>
    <mergeCell ref="A54:C54"/>
    <mergeCell ref="A110:A111"/>
    <mergeCell ref="A104:C104"/>
    <mergeCell ref="A108:C108"/>
    <mergeCell ref="A107:C107"/>
    <mergeCell ref="A56:C56"/>
    <mergeCell ref="A106:C106"/>
    <mergeCell ref="A105:C105"/>
    <mergeCell ref="A59:A60"/>
    <mergeCell ref="A57:C57"/>
  </mergeCells>
  <phoneticPr fontId="3" type="noConversion"/>
  <pageMargins left="0.63" right="0.33" top="0.18" bottom="1" header="0.17" footer="0"/>
  <pageSetup scale="88" orientation="portrait" r:id="rId1"/>
  <headerFooter alignWithMargins="0"/>
  <rowBreaks count="2" manualBreakCount="2">
    <brk id="52" max="2" man="1"/>
    <brk id="103" max="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9"/>
  <sheetViews>
    <sheetView showGridLines="0" topLeftCell="A105" zoomScale="150" zoomScaleNormal="150" workbookViewId="0">
      <selection activeCell="A105" sqref="A105:Q105"/>
    </sheetView>
  </sheetViews>
  <sheetFormatPr baseColWidth="10" defaultColWidth="8.42578125" defaultRowHeight="12.75" x14ac:dyDescent="0.2"/>
  <cols>
    <col min="1" max="1" width="19.85546875" style="4" customWidth="1"/>
    <col min="2" max="6" width="12.140625" customWidth="1"/>
    <col min="7" max="7" width="13.7109375" customWidth="1"/>
    <col min="8" max="8" width="12.140625" customWidth="1"/>
    <col min="9" max="9" width="12.5703125" customWidth="1"/>
    <col min="10" max="10" width="12.85546875" customWidth="1"/>
    <col min="11" max="11" width="12.140625" customWidth="1"/>
    <col min="12" max="12" width="10.7109375" customWidth="1"/>
    <col min="13" max="16" width="12" style="14" customWidth="1"/>
    <col min="17" max="17" width="13.7109375" customWidth="1"/>
    <col min="19" max="19" width="11.140625" customWidth="1"/>
    <col min="20" max="20" width="23.42578125" customWidth="1"/>
  </cols>
  <sheetData>
    <row r="1" spans="1:28" ht="12" customHeight="1" x14ac:dyDescent="0.2">
      <c r="A1" s="8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8" ht="13.5" customHeight="1" x14ac:dyDescent="0.25">
      <c r="A2" s="138" t="s">
        <v>332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28" s="25" customFormat="1" ht="16.5" customHeight="1" x14ac:dyDescent="0.2">
      <c r="A3" s="143" t="s">
        <v>128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28" ht="12.75" customHeight="1" x14ac:dyDescent="0.2">
      <c r="A4" s="143" t="s">
        <v>397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28" ht="10.5" customHeight="1" x14ac:dyDescent="0.2">
      <c r="A5" s="135" t="s">
        <v>4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28" ht="5.25" customHeight="1" x14ac:dyDescent="0.2">
      <c r="A6" s="6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44"/>
    </row>
    <row r="7" spans="1:28" ht="12.75" customHeight="1" x14ac:dyDescent="0.2">
      <c r="A7" s="144" t="s">
        <v>169</v>
      </c>
      <c r="B7" s="103"/>
      <c r="C7" s="103" t="s">
        <v>140</v>
      </c>
      <c r="D7" s="103" t="s">
        <v>140</v>
      </c>
      <c r="E7" s="103" t="s">
        <v>147</v>
      </c>
      <c r="F7" s="103" t="s">
        <v>149</v>
      </c>
      <c r="G7" s="103" t="s">
        <v>301</v>
      </c>
      <c r="H7" s="103" t="s">
        <v>146</v>
      </c>
      <c r="I7" s="103" t="s">
        <v>147</v>
      </c>
      <c r="J7" s="103" t="s">
        <v>147</v>
      </c>
      <c r="K7" s="103" t="s">
        <v>150</v>
      </c>
      <c r="L7" s="103" t="s">
        <v>147</v>
      </c>
      <c r="M7" s="103" t="s">
        <v>147</v>
      </c>
      <c r="N7" s="103" t="s">
        <v>148</v>
      </c>
      <c r="O7" s="103"/>
      <c r="P7" s="103" t="s">
        <v>291</v>
      </c>
      <c r="Q7" s="147" t="s">
        <v>127</v>
      </c>
      <c r="S7" s="21"/>
      <c r="T7" s="21"/>
      <c r="U7" s="21"/>
      <c r="V7" s="21"/>
      <c r="W7" s="21"/>
      <c r="X7" s="21"/>
      <c r="Y7" s="21"/>
      <c r="Z7" s="21"/>
      <c r="AA7" s="21"/>
      <c r="AB7" s="21"/>
    </row>
    <row r="8" spans="1:28" ht="12.75" customHeight="1" x14ac:dyDescent="0.2">
      <c r="A8" s="145"/>
      <c r="B8" s="104" t="s">
        <v>140</v>
      </c>
      <c r="C8" s="104" t="s">
        <v>156</v>
      </c>
      <c r="D8" s="104" t="s">
        <v>151</v>
      </c>
      <c r="E8" s="104" t="s">
        <v>157</v>
      </c>
      <c r="F8" s="104" t="s">
        <v>152</v>
      </c>
      <c r="G8" s="104" t="s">
        <v>302</v>
      </c>
      <c r="H8" s="104" t="s">
        <v>152</v>
      </c>
      <c r="I8" s="104" t="s">
        <v>287</v>
      </c>
      <c r="J8" s="104" t="s">
        <v>287</v>
      </c>
      <c r="K8" s="104" t="s">
        <v>155</v>
      </c>
      <c r="L8" s="104" t="s">
        <v>151</v>
      </c>
      <c r="M8" s="104" t="s">
        <v>153</v>
      </c>
      <c r="N8" s="104" t="s">
        <v>154</v>
      </c>
      <c r="O8" s="104" t="s">
        <v>140</v>
      </c>
      <c r="P8" s="104" t="s">
        <v>292</v>
      </c>
      <c r="Q8" s="148"/>
      <c r="S8" s="21"/>
      <c r="T8" s="21"/>
      <c r="U8" s="21"/>
      <c r="V8" s="21"/>
      <c r="W8" s="21"/>
      <c r="X8" s="21"/>
      <c r="Y8" s="21"/>
      <c r="Z8" s="21"/>
      <c r="AA8" s="21"/>
      <c r="AB8" s="21"/>
    </row>
    <row r="9" spans="1:28" ht="12.75" customHeight="1" x14ac:dyDescent="0.2">
      <c r="A9" s="145"/>
      <c r="B9" s="104" t="s">
        <v>156</v>
      </c>
      <c r="C9" s="104" t="s">
        <v>285</v>
      </c>
      <c r="D9" s="104" t="s">
        <v>157</v>
      </c>
      <c r="E9" s="104" t="s">
        <v>286</v>
      </c>
      <c r="F9" s="104" t="s">
        <v>160</v>
      </c>
      <c r="G9" s="104" t="s">
        <v>303</v>
      </c>
      <c r="H9" s="104" t="s">
        <v>158</v>
      </c>
      <c r="I9" s="104" t="s">
        <v>288</v>
      </c>
      <c r="J9" s="104" t="s">
        <v>288</v>
      </c>
      <c r="K9" s="104" t="s">
        <v>162</v>
      </c>
      <c r="L9" s="104" t="s">
        <v>153</v>
      </c>
      <c r="M9" s="104" t="s">
        <v>159</v>
      </c>
      <c r="N9" s="104" t="s">
        <v>161</v>
      </c>
      <c r="O9" s="104" t="s">
        <v>283</v>
      </c>
      <c r="P9" s="104" t="s">
        <v>293</v>
      </c>
      <c r="Q9" s="148"/>
      <c r="S9" s="21"/>
      <c r="T9" s="21"/>
      <c r="U9" s="21"/>
      <c r="V9" s="21"/>
      <c r="W9" s="21"/>
      <c r="X9" s="21"/>
      <c r="Y9" s="21"/>
      <c r="Z9" s="21"/>
      <c r="AA9" s="21"/>
      <c r="AB9" s="21"/>
    </row>
    <row r="10" spans="1:28" ht="12.75" customHeight="1" x14ac:dyDescent="0.2">
      <c r="A10" s="146"/>
      <c r="B10" s="97"/>
      <c r="C10" s="97"/>
      <c r="D10" s="97" t="s">
        <v>163</v>
      </c>
      <c r="E10" s="97" t="s">
        <v>285</v>
      </c>
      <c r="F10" s="97" t="s">
        <v>166</v>
      </c>
      <c r="G10" s="97" t="s">
        <v>304</v>
      </c>
      <c r="H10" s="97" t="s">
        <v>164</v>
      </c>
      <c r="I10" s="97"/>
      <c r="J10" s="97" t="s">
        <v>285</v>
      </c>
      <c r="K10" s="97" t="s">
        <v>168</v>
      </c>
      <c r="L10" s="97"/>
      <c r="M10" s="97" t="s">
        <v>165</v>
      </c>
      <c r="N10" s="97" t="s">
        <v>167</v>
      </c>
      <c r="O10" s="97"/>
      <c r="P10" s="97" t="s">
        <v>294</v>
      </c>
      <c r="Q10" s="149"/>
      <c r="S10" s="21"/>
      <c r="T10" s="21"/>
      <c r="U10" s="21"/>
      <c r="V10" s="21"/>
      <c r="W10" s="21"/>
      <c r="X10" s="21"/>
      <c r="Y10" s="21"/>
      <c r="Z10" s="21"/>
      <c r="AA10" s="21"/>
      <c r="AB10" s="21"/>
    </row>
    <row r="11" spans="1:28" ht="12" hidden="1" customHeight="1" x14ac:dyDescent="0.2">
      <c r="A11" s="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3"/>
    </row>
    <row r="12" spans="1:28" ht="17.25" customHeight="1" x14ac:dyDescent="0.2">
      <c r="A12" s="78" t="s">
        <v>170</v>
      </c>
      <c r="B12" s="79">
        <v>23264344</v>
      </c>
      <c r="C12" s="79">
        <v>-9363</v>
      </c>
      <c r="D12" s="79">
        <v>6321621</v>
      </c>
      <c r="E12" s="105">
        <v>-1639</v>
      </c>
      <c r="F12" s="105">
        <v>270785</v>
      </c>
      <c r="G12" s="105">
        <v>29085</v>
      </c>
      <c r="H12" s="79">
        <v>443210</v>
      </c>
      <c r="I12" s="105">
        <v>977652</v>
      </c>
      <c r="J12" s="105">
        <v>27026</v>
      </c>
      <c r="K12" s="105">
        <v>744321</v>
      </c>
      <c r="L12" s="79">
        <v>0</v>
      </c>
      <c r="M12" s="79">
        <v>68618</v>
      </c>
      <c r="N12" s="105">
        <v>20071</v>
      </c>
      <c r="O12" s="105">
        <v>1906826</v>
      </c>
      <c r="P12" s="105">
        <v>87691</v>
      </c>
      <c r="Q12" s="106">
        <f>SUM(B12:P12)</f>
        <v>34150248</v>
      </c>
    </row>
    <row r="13" spans="1:28" ht="15" customHeight="1" x14ac:dyDescent="0.2">
      <c r="A13" s="35" t="s">
        <v>171</v>
      </c>
      <c r="B13" s="36">
        <v>48218884</v>
      </c>
      <c r="C13" s="36">
        <v>-19410</v>
      </c>
      <c r="D13" s="36">
        <v>13102608</v>
      </c>
      <c r="E13" s="37">
        <v>-3397</v>
      </c>
      <c r="F13" s="37">
        <v>561221</v>
      </c>
      <c r="G13" s="37">
        <v>60277</v>
      </c>
      <c r="H13" s="36">
        <v>918646</v>
      </c>
      <c r="I13" s="37">
        <v>2025972</v>
      </c>
      <c r="J13" s="37">
        <v>56024</v>
      </c>
      <c r="K13" s="37">
        <v>832003</v>
      </c>
      <c r="L13" s="41">
        <v>0</v>
      </c>
      <c r="M13" s="36">
        <v>142225</v>
      </c>
      <c r="N13" s="37">
        <v>41604</v>
      </c>
      <c r="O13" s="37">
        <v>5550332</v>
      </c>
      <c r="P13" s="37">
        <v>181737</v>
      </c>
      <c r="Q13" s="107">
        <f t="shared" ref="Q13:Q49" si="0">SUM(B13:P13)</f>
        <v>71668726</v>
      </c>
    </row>
    <row r="14" spans="1:28" ht="17.25" customHeight="1" x14ac:dyDescent="0.2">
      <c r="A14" s="78" t="s">
        <v>172</v>
      </c>
      <c r="B14" s="79">
        <v>37652405</v>
      </c>
      <c r="C14" s="79">
        <v>-15153</v>
      </c>
      <c r="D14" s="79">
        <v>10231275</v>
      </c>
      <c r="E14" s="105">
        <v>-2652</v>
      </c>
      <c r="F14" s="105">
        <v>438256</v>
      </c>
      <c r="G14" s="105">
        <v>47073</v>
      </c>
      <c r="H14" s="79">
        <v>717312</v>
      </c>
      <c r="I14" s="105">
        <v>1582344</v>
      </c>
      <c r="J14" s="105">
        <v>43739</v>
      </c>
      <c r="K14" s="105">
        <v>1041396</v>
      </c>
      <c r="L14" s="79">
        <v>0</v>
      </c>
      <c r="M14" s="79">
        <v>111054</v>
      </c>
      <c r="N14" s="105">
        <v>32481</v>
      </c>
      <c r="O14" s="105">
        <v>1632039</v>
      </c>
      <c r="P14" s="105">
        <v>141928</v>
      </c>
      <c r="Q14" s="106">
        <f t="shared" si="0"/>
        <v>53653497</v>
      </c>
    </row>
    <row r="15" spans="1:28" ht="15" customHeight="1" x14ac:dyDescent="0.2">
      <c r="A15" s="35" t="s">
        <v>173</v>
      </c>
      <c r="B15" s="36">
        <v>26356101</v>
      </c>
      <c r="C15" s="36">
        <v>-10607</v>
      </c>
      <c r="D15" s="36">
        <v>7161744</v>
      </c>
      <c r="E15" s="37">
        <v>-1857</v>
      </c>
      <c r="F15" s="37">
        <v>306768</v>
      </c>
      <c r="G15" s="37">
        <v>32951</v>
      </c>
      <c r="H15" s="36">
        <v>502109</v>
      </c>
      <c r="I15" s="37">
        <v>1107576</v>
      </c>
      <c r="J15" s="37">
        <v>30618</v>
      </c>
      <c r="K15" s="37">
        <v>836804</v>
      </c>
      <c r="L15" s="41">
        <v>0</v>
      </c>
      <c r="M15" s="36">
        <v>77737</v>
      </c>
      <c r="N15" s="37">
        <v>22736</v>
      </c>
      <c r="O15" s="37">
        <v>0</v>
      </c>
      <c r="P15" s="37">
        <v>99346</v>
      </c>
      <c r="Q15" s="107">
        <f t="shared" si="0"/>
        <v>36522026</v>
      </c>
    </row>
    <row r="16" spans="1:28" ht="17.25" customHeight="1" x14ac:dyDescent="0.2">
      <c r="A16" s="78" t="s">
        <v>174</v>
      </c>
      <c r="B16" s="79">
        <v>23344166</v>
      </c>
      <c r="C16" s="79">
        <v>-9395</v>
      </c>
      <c r="D16" s="79">
        <v>6343312</v>
      </c>
      <c r="E16" s="105">
        <v>-1645</v>
      </c>
      <c r="F16" s="105">
        <v>271714</v>
      </c>
      <c r="G16" s="105">
        <v>29185</v>
      </c>
      <c r="H16" s="79">
        <v>444730</v>
      </c>
      <c r="I16" s="105">
        <v>981003</v>
      </c>
      <c r="J16" s="105">
        <v>27119</v>
      </c>
      <c r="K16" s="105">
        <v>733934</v>
      </c>
      <c r="L16" s="79">
        <v>0</v>
      </c>
      <c r="M16" s="79">
        <v>68855</v>
      </c>
      <c r="N16" s="105">
        <v>20139</v>
      </c>
      <c r="O16" s="105">
        <v>1158606</v>
      </c>
      <c r="P16" s="105">
        <v>87992</v>
      </c>
      <c r="Q16" s="106">
        <f t="shared" si="0"/>
        <v>33499715</v>
      </c>
    </row>
    <row r="17" spans="1:17" ht="15" customHeight="1" x14ac:dyDescent="0.2">
      <c r="A17" s="35" t="s">
        <v>175</v>
      </c>
      <c r="B17" s="36">
        <v>150775239</v>
      </c>
      <c r="C17" s="36">
        <v>-60688</v>
      </c>
      <c r="D17" s="36">
        <v>40970325</v>
      </c>
      <c r="E17" s="37">
        <v>-10623</v>
      </c>
      <c r="F17" s="37">
        <v>1754906</v>
      </c>
      <c r="G17" s="37">
        <v>188486</v>
      </c>
      <c r="H17" s="36">
        <v>2872471</v>
      </c>
      <c r="I17" s="37">
        <v>6335466</v>
      </c>
      <c r="J17" s="37">
        <v>175169</v>
      </c>
      <c r="K17" s="37">
        <v>3661745</v>
      </c>
      <c r="L17" s="41">
        <v>0</v>
      </c>
      <c r="M17" s="36">
        <v>444713</v>
      </c>
      <c r="N17" s="37">
        <v>130082</v>
      </c>
      <c r="O17" s="37">
        <v>3205331</v>
      </c>
      <c r="P17" s="37">
        <v>568293</v>
      </c>
      <c r="Q17" s="107">
        <f t="shared" si="0"/>
        <v>211010915</v>
      </c>
    </row>
    <row r="18" spans="1:17" ht="17.25" customHeight="1" x14ac:dyDescent="0.2">
      <c r="A18" s="78" t="s">
        <v>176</v>
      </c>
      <c r="B18" s="79">
        <v>15234245</v>
      </c>
      <c r="C18" s="79">
        <v>-6131</v>
      </c>
      <c r="D18" s="79">
        <v>4139607</v>
      </c>
      <c r="E18" s="105">
        <v>-1073</v>
      </c>
      <c r="F18" s="105">
        <v>177318</v>
      </c>
      <c r="G18" s="105">
        <v>19045</v>
      </c>
      <c r="H18" s="79">
        <v>290230</v>
      </c>
      <c r="I18" s="105">
        <v>640179</v>
      </c>
      <c r="J18" s="105">
        <v>17698</v>
      </c>
      <c r="K18" s="105">
        <v>546965</v>
      </c>
      <c r="L18" s="79">
        <v>0</v>
      </c>
      <c r="M18" s="79">
        <v>44936</v>
      </c>
      <c r="N18" s="105">
        <v>13142</v>
      </c>
      <c r="O18" s="105">
        <v>98863</v>
      </c>
      <c r="P18" s="105">
        <v>57422</v>
      </c>
      <c r="Q18" s="106">
        <f t="shared" si="0"/>
        <v>21272446</v>
      </c>
    </row>
    <row r="19" spans="1:17" ht="15" customHeight="1" x14ac:dyDescent="0.2">
      <c r="A19" s="35" t="s">
        <v>177</v>
      </c>
      <c r="B19" s="36">
        <v>85787465</v>
      </c>
      <c r="C19" s="36">
        <v>-34527</v>
      </c>
      <c r="D19" s="36">
        <v>23311048</v>
      </c>
      <c r="E19" s="37">
        <v>-6043</v>
      </c>
      <c r="F19" s="37">
        <v>998516</v>
      </c>
      <c r="G19" s="37">
        <v>107250</v>
      </c>
      <c r="H19" s="36">
        <v>1634343</v>
      </c>
      <c r="I19" s="37">
        <v>3605037</v>
      </c>
      <c r="J19" s="37">
        <v>99660</v>
      </c>
      <c r="K19" s="37">
        <v>1083955</v>
      </c>
      <c r="L19" s="41">
        <v>0</v>
      </c>
      <c r="M19" s="36">
        <v>253031</v>
      </c>
      <c r="N19" s="37">
        <v>74009</v>
      </c>
      <c r="O19" s="37">
        <v>94926</v>
      </c>
      <c r="P19" s="37">
        <v>323360</v>
      </c>
      <c r="Q19" s="107">
        <f t="shared" si="0"/>
        <v>117332030</v>
      </c>
    </row>
    <row r="20" spans="1:17" ht="17.25" customHeight="1" x14ac:dyDescent="0.2">
      <c r="A20" s="78" t="s">
        <v>178</v>
      </c>
      <c r="B20" s="79">
        <v>54772256</v>
      </c>
      <c r="C20" s="79">
        <v>-22044</v>
      </c>
      <c r="D20" s="79">
        <v>14883275</v>
      </c>
      <c r="E20" s="105">
        <v>-3859</v>
      </c>
      <c r="F20" s="105">
        <v>637517</v>
      </c>
      <c r="G20" s="105">
        <v>68475</v>
      </c>
      <c r="H20" s="79">
        <v>1043468</v>
      </c>
      <c r="I20" s="105">
        <v>2301700</v>
      </c>
      <c r="J20" s="105">
        <v>63628</v>
      </c>
      <c r="K20" s="105">
        <v>1378313</v>
      </c>
      <c r="L20" s="79">
        <v>0</v>
      </c>
      <c r="M20" s="79">
        <v>161553</v>
      </c>
      <c r="N20" s="105">
        <v>47251</v>
      </c>
      <c r="O20" s="105">
        <v>8072820</v>
      </c>
      <c r="P20" s="105">
        <v>206454</v>
      </c>
      <c r="Q20" s="106">
        <f t="shared" si="0"/>
        <v>83610807</v>
      </c>
    </row>
    <row r="21" spans="1:17" ht="15" customHeight="1" x14ac:dyDescent="0.2">
      <c r="A21" s="35" t="s">
        <v>179</v>
      </c>
      <c r="B21" s="36">
        <v>88539837</v>
      </c>
      <c r="C21" s="36">
        <v>-35635</v>
      </c>
      <c r="D21" s="36">
        <v>24058953</v>
      </c>
      <c r="E21" s="37">
        <v>-6237</v>
      </c>
      <c r="F21" s="37">
        <v>1030551</v>
      </c>
      <c r="G21" s="37">
        <v>110690</v>
      </c>
      <c r="H21" s="36">
        <v>1686779</v>
      </c>
      <c r="I21" s="37">
        <v>3720693</v>
      </c>
      <c r="J21" s="37">
        <v>102857</v>
      </c>
      <c r="K21" s="37">
        <v>973647</v>
      </c>
      <c r="L21" s="41">
        <v>0</v>
      </c>
      <c r="M21" s="36">
        <v>261146</v>
      </c>
      <c r="N21" s="37">
        <v>76382</v>
      </c>
      <c r="O21" s="37">
        <v>4475993</v>
      </c>
      <c r="P21" s="37">
        <v>333734</v>
      </c>
      <c r="Q21" s="107">
        <f t="shared" si="0"/>
        <v>125329390</v>
      </c>
    </row>
    <row r="22" spans="1:17" ht="17.25" customHeight="1" x14ac:dyDescent="0.2">
      <c r="A22" s="78" t="s">
        <v>180</v>
      </c>
      <c r="B22" s="79">
        <v>25547998</v>
      </c>
      <c r="C22" s="79">
        <v>-10283</v>
      </c>
      <c r="D22" s="79">
        <v>6942190</v>
      </c>
      <c r="E22" s="105">
        <v>-1800</v>
      </c>
      <c r="F22" s="105">
        <v>297359</v>
      </c>
      <c r="G22" s="105">
        <v>31938</v>
      </c>
      <c r="H22" s="79">
        <v>486725</v>
      </c>
      <c r="I22" s="105">
        <v>1073494</v>
      </c>
      <c r="J22" s="105">
        <v>29682</v>
      </c>
      <c r="K22" s="105">
        <v>753970</v>
      </c>
      <c r="L22" s="79">
        <v>0</v>
      </c>
      <c r="M22" s="79">
        <v>75354</v>
      </c>
      <c r="N22" s="105">
        <v>22042</v>
      </c>
      <c r="O22" s="105">
        <v>859551</v>
      </c>
      <c r="P22" s="105">
        <v>96294</v>
      </c>
      <c r="Q22" s="106">
        <f t="shared" si="0"/>
        <v>36204514</v>
      </c>
    </row>
    <row r="23" spans="1:17" ht="15" customHeight="1" x14ac:dyDescent="0.2">
      <c r="A23" s="35" t="s">
        <v>181</v>
      </c>
      <c r="B23" s="36">
        <v>63736176</v>
      </c>
      <c r="C23" s="36">
        <v>-25653</v>
      </c>
      <c r="D23" s="36">
        <v>17319061</v>
      </c>
      <c r="E23" s="37">
        <v>-4490</v>
      </c>
      <c r="F23" s="37">
        <v>741848</v>
      </c>
      <c r="G23" s="37">
        <v>79681</v>
      </c>
      <c r="H23" s="36">
        <v>1214247</v>
      </c>
      <c r="I23" s="37">
        <v>2678312</v>
      </c>
      <c r="J23" s="37">
        <v>74044</v>
      </c>
      <c r="K23" s="37">
        <v>1613708</v>
      </c>
      <c r="L23" s="41">
        <v>0</v>
      </c>
      <c r="M23" s="36">
        <v>187989</v>
      </c>
      <c r="N23" s="37">
        <v>54986</v>
      </c>
      <c r="O23" s="37">
        <v>773545</v>
      </c>
      <c r="P23" s="37">
        <v>240238</v>
      </c>
      <c r="Q23" s="107">
        <f t="shared" si="0"/>
        <v>88683692</v>
      </c>
    </row>
    <row r="24" spans="1:17" ht="17.25" customHeight="1" x14ac:dyDescent="0.2">
      <c r="A24" s="78" t="s">
        <v>182</v>
      </c>
      <c r="B24" s="79">
        <v>35696649</v>
      </c>
      <c r="C24" s="79">
        <v>-14367</v>
      </c>
      <c r="D24" s="79">
        <v>9699862</v>
      </c>
      <c r="E24" s="105">
        <v>-2515</v>
      </c>
      <c r="F24" s="105">
        <v>415487</v>
      </c>
      <c r="G24" s="105">
        <v>44627</v>
      </c>
      <c r="H24" s="79">
        <v>680061</v>
      </c>
      <c r="I24" s="105">
        <v>1500063</v>
      </c>
      <c r="J24" s="105">
        <v>41469</v>
      </c>
      <c r="K24" s="105">
        <v>690360</v>
      </c>
      <c r="L24" s="79">
        <v>0</v>
      </c>
      <c r="M24" s="79">
        <v>105287</v>
      </c>
      <c r="N24" s="105">
        <v>30796</v>
      </c>
      <c r="O24" s="105">
        <v>0</v>
      </c>
      <c r="P24" s="105">
        <v>134551</v>
      </c>
      <c r="Q24" s="106">
        <f t="shared" si="0"/>
        <v>49022330</v>
      </c>
    </row>
    <row r="25" spans="1:17" ht="15" customHeight="1" x14ac:dyDescent="0.2">
      <c r="A25" s="35" t="s">
        <v>183</v>
      </c>
      <c r="B25" s="36">
        <v>32023907</v>
      </c>
      <c r="C25" s="36">
        <v>-12889</v>
      </c>
      <c r="D25" s="36">
        <v>8701881</v>
      </c>
      <c r="E25" s="37">
        <v>-2256</v>
      </c>
      <c r="F25" s="37">
        <v>372736</v>
      </c>
      <c r="G25" s="37">
        <v>40034</v>
      </c>
      <c r="H25" s="36">
        <v>610096</v>
      </c>
      <c r="I25" s="37">
        <v>1345667</v>
      </c>
      <c r="J25" s="37">
        <v>37204</v>
      </c>
      <c r="K25" s="37">
        <v>889595</v>
      </c>
      <c r="L25" s="41">
        <v>0</v>
      </c>
      <c r="M25" s="36">
        <v>94457</v>
      </c>
      <c r="N25" s="37">
        <v>27629</v>
      </c>
      <c r="O25" s="37">
        <v>2182078</v>
      </c>
      <c r="P25" s="37">
        <v>120704</v>
      </c>
      <c r="Q25" s="107">
        <f t="shared" si="0"/>
        <v>46430843</v>
      </c>
    </row>
    <row r="26" spans="1:17" ht="17.25" customHeight="1" x14ac:dyDescent="0.2">
      <c r="A26" s="78" t="s">
        <v>184</v>
      </c>
      <c r="B26" s="79">
        <v>84765501</v>
      </c>
      <c r="C26" s="79">
        <v>-34115</v>
      </c>
      <c r="D26" s="79">
        <v>23033316</v>
      </c>
      <c r="E26" s="105">
        <v>-5971</v>
      </c>
      <c r="F26" s="105">
        <v>986627</v>
      </c>
      <c r="G26" s="105">
        <v>105975</v>
      </c>
      <c r="H26" s="79">
        <v>1614862</v>
      </c>
      <c r="I26" s="105">
        <v>3562234</v>
      </c>
      <c r="J26" s="105">
        <v>98469</v>
      </c>
      <c r="K26" s="105">
        <v>955898</v>
      </c>
      <c r="L26" s="79">
        <v>0</v>
      </c>
      <c r="M26" s="79">
        <v>250016</v>
      </c>
      <c r="N26" s="105">
        <v>73124</v>
      </c>
      <c r="O26" s="105">
        <v>0</v>
      </c>
      <c r="P26" s="105">
        <v>319514</v>
      </c>
      <c r="Q26" s="106">
        <f t="shared" si="0"/>
        <v>115725450</v>
      </c>
    </row>
    <row r="27" spans="1:17" ht="15" customHeight="1" x14ac:dyDescent="0.2">
      <c r="A27" s="35" t="s">
        <v>185</v>
      </c>
      <c r="B27" s="36">
        <v>33668104</v>
      </c>
      <c r="C27" s="36">
        <v>-13551</v>
      </c>
      <c r="D27" s="36">
        <v>9148655</v>
      </c>
      <c r="E27" s="37">
        <v>-2372</v>
      </c>
      <c r="F27" s="37">
        <v>391875</v>
      </c>
      <c r="G27" s="37">
        <v>42091</v>
      </c>
      <c r="H27" s="36">
        <v>641417</v>
      </c>
      <c r="I27" s="37">
        <v>1414779</v>
      </c>
      <c r="J27" s="37">
        <v>39114</v>
      </c>
      <c r="K27" s="37">
        <v>989720</v>
      </c>
      <c r="L27" s="41">
        <v>0</v>
      </c>
      <c r="M27" s="36">
        <v>99306</v>
      </c>
      <c r="N27" s="37">
        <v>29046</v>
      </c>
      <c r="O27" s="37">
        <v>1792704</v>
      </c>
      <c r="P27" s="37">
        <v>126903</v>
      </c>
      <c r="Q27" s="107">
        <f t="shared" si="0"/>
        <v>48367791</v>
      </c>
    </row>
    <row r="28" spans="1:17" ht="17.25" customHeight="1" x14ac:dyDescent="0.2">
      <c r="A28" s="78" t="s">
        <v>186</v>
      </c>
      <c r="B28" s="79">
        <v>47683813</v>
      </c>
      <c r="C28" s="79">
        <v>-19196</v>
      </c>
      <c r="D28" s="79">
        <v>12957257</v>
      </c>
      <c r="E28" s="105">
        <v>-3360</v>
      </c>
      <c r="F28" s="105">
        <v>554985</v>
      </c>
      <c r="G28" s="105">
        <v>59605</v>
      </c>
      <c r="H28" s="79">
        <v>908466</v>
      </c>
      <c r="I28" s="105">
        <v>2003319</v>
      </c>
      <c r="J28" s="105">
        <v>55407</v>
      </c>
      <c r="K28" s="105">
        <v>1347891</v>
      </c>
      <c r="L28" s="79">
        <v>0</v>
      </c>
      <c r="M28" s="79">
        <v>140646</v>
      </c>
      <c r="N28" s="105">
        <v>41146</v>
      </c>
      <c r="O28" s="105">
        <v>2025441</v>
      </c>
      <c r="P28" s="105">
        <v>179713</v>
      </c>
      <c r="Q28" s="106">
        <f t="shared" si="0"/>
        <v>67935133</v>
      </c>
    </row>
    <row r="29" spans="1:17" ht="15" customHeight="1" x14ac:dyDescent="0.2">
      <c r="A29" s="35" t="s">
        <v>187</v>
      </c>
      <c r="B29" s="36">
        <v>19448626</v>
      </c>
      <c r="C29" s="36">
        <v>-7827</v>
      </c>
      <c r="D29" s="36">
        <v>5284771</v>
      </c>
      <c r="E29" s="37">
        <v>-1370</v>
      </c>
      <c r="F29" s="37">
        <v>226373</v>
      </c>
      <c r="G29" s="37">
        <v>24314</v>
      </c>
      <c r="H29" s="36">
        <v>370515</v>
      </c>
      <c r="I29" s="37">
        <v>817324</v>
      </c>
      <c r="J29" s="37">
        <v>22593</v>
      </c>
      <c r="K29" s="37">
        <v>698182</v>
      </c>
      <c r="L29" s="41">
        <v>0</v>
      </c>
      <c r="M29" s="36">
        <v>57363</v>
      </c>
      <c r="N29" s="37">
        <v>16778</v>
      </c>
      <c r="O29" s="37">
        <v>1395751</v>
      </c>
      <c r="P29" s="37">
        <v>73309</v>
      </c>
      <c r="Q29" s="107">
        <f t="shared" si="0"/>
        <v>28426702</v>
      </c>
    </row>
    <row r="30" spans="1:17" ht="17.25" customHeight="1" x14ac:dyDescent="0.2">
      <c r="A30" s="78" t="s">
        <v>188</v>
      </c>
      <c r="B30" s="79">
        <v>35770491</v>
      </c>
      <c r="C30" s="79">
        <v>-14397</v>
      </c>
      <c r="D30" s="79">
        <v>9719925</v>
      </c>
      <c r="E30" s="105">
        <v>-2520</v>
      </c>
      <c r="F30" s="105">
        <v>416348</v>
      </c>
      <c r="G30" s="105">
        <v>44719</v>
      </c>
      <c r="H30" s="79">
        <v>681466</v>
      </c>
      <c r="I30" s="105">
        <v>1503181</v>
      </c>
      <c r="J30" s="105">
        <v>41555</v>
      </c>
      <c r="K30" s="105">
        <v>970244</v>
      </c>
      <c r="L30" s="79">
        <v>0</v>
      </c>
      <c r="M30" s="79">
        <v>105505</v>
      </c>
      <c r="N30" s="105">
        <v>30858</v>
      </c>
      <c r="O30" s="105">
        <v>3752152</v>
      </c>
      <c r="P30" s="105">
        <v>134830</v>
      </c>
      <c r="Q30" s="106">
        <f t="shared" si="0"/>
        <v>53154357</v>
      </c>
    </row>
    <row r="31" spans="1:17" ht="15" customHeight="1" x14ac:dyDescent="0.2">
      <c r="A31" s="35" t="s">
        <v>189</v>
      </c>
      <c r="B31" s="36">
        <v>40849875</v>
      </c>
      <c r="C31" s="36">
        <v>-16440</v>
      </c>
      <c r="D31" s="36">
        <v>11100123</v>
      </c>
      <c r="E31" s="37">
        <v>-2878</v>
      </c>
      <c r="F31" s="37">
        <v>475473</v>
      </c>
      <c r="G31" s="37">
        <v>51071</v>
      </c>
      <c r="H31" s="36">
        <v>778227</v>
      </c>
      <c r="I31" s="37">
        <v>1716720</v>
      </c>
      <c r="J31" s="37">
        <v>47453</v>
      </c>
      <c r="K31" s="37">
        <v>1216862</v>
      </c>
      <c r="L31" s="41">
        <v>0</v>
      </c>
      <c r="M31" s="36">
        <v>120486</v>
      </c>
      <c r="N31" s="37">
        <v>35238</v>
      </c>
      <c r="O31" s="37">
        <v>2987135</v>
      </c>
      <c r="P31" s="37">
        <v>153979</v>
      </c>
      <c r="Q31" s="107">
        <f t="shared" si="0"/>
        <v>59513324</v>
      </c>
    </row>
    <row r="32" spans="1:17" ht="17.25" customHeight="1" x14ac:dyDescent="0.2">
      <c r="A32" s="78" t="s">
        <v>190</v>
      </c>
      <c r="B32" s="79">
        <v>23357617</v>
      </c>
      <c r="C32" s="79">
        <v>-9401</v>
      </c>
      <c r="D32" s="79">
        <v>7578197</v>
      </c>
      <c r="E32" s="105">
        <v>-1645</v>
      </c>
      <c r="F32" s="105">
        <v>271869</v>
      </c>
      <c r="G32" s="105">
        <v>29201</v>
      </c>
      <c r="H32" s="79">
        <v>444987</v>
      </c>
      <c r="I32" s="105">
        <v>981565</v>
      </c>
      <c r="J32" s="105">
        <v>27134</v>
      </c>
      <c r="K32" s="105">
        <v>801150</v>
      </c>
      <c r="L32" s="79">
        <v>0</v>
      </c>
      <c r="M32" s="79">
        <v>68893</v>
      </c>
      <c r="N32" s="105">
        <v>20149</v>
      </c>
      <c r="O32" s="105">
        <v>1125496</v>
      </c>
      <c r="P32" s="105">
        <v>88042</v>
      </c>
      <c r="Q32" s="106">
        <f t="shared" si="0"/>
        <v>34783254</v>
      </c>
    </row>
    <row r="33" spans="1:17" ht="15" customHeight="1" x14ac:dyDescent="0.2">
      <c r="A33" s="35" t="s">
        <v>191</v>
      </c>
      <c r="B33" s="36">
        <v>38657464</v>
      </c>
      <c r="C33" s="36">
        <v>-15558</v>
      </c>
      <c r="D33" s="36">
        <v>10504396</v>
      </c>
      <c r="E33" s="37">
        <v>-2723</v>
      </c>
      <c r="F33" s="37">
        <v>449952</v>
      </c>
      <c r="G33" s="37">
        <v>48328</v>
      </c>
      <c r="H33" s="36">
        <v>736464</v>
      </c>
      <c r="I33" s="37">
        <v>1624521</v>
      </c>
      <c r="J33" s="37">
        <v>44908</v>
      </c>
      <c r="K33" s="37">
        <v>1095687</v>
      </c>
      <c r="L33" s="41">
        <v>0</v>
      </c>
      <c r="M33" s="36">
        <v>114022</v>
      </c>
      <c r="N33" s="37">
        <v>33349</v>
      </c>
      <c r="O33" s="37">
        <v>2759094</v>
      </c>
      <c r="P33" s="37">
        <v>145713</v>
      </c>
      <c r="Q33" s="107">
        <f t="shared" si="0"/>
        <v>56195617</v>
      </c>
    </row>
    <row r="34" spans="1:17" ht="17.25" customHeight="1" x14ac:dyDescent="0.2">
      <c r="A34" s="78" t="s">
        <v>192</v>
      </c>
      <c r="B34" s="79">
        <v>21257023</v>
      </c>
      <c r="C34" s="79">
        <v>-8555</v>
      </c>
      <c r="D34" s="79">
        <v>5776170</v>
      </c>
      <c r="E34" s="105">
        <v>-1497</v>
      </c>
      <c r="F34" s="105">
        <v>247419</v>
      </c>
      <c r="G34" s="105">
        <v>26575</v>
      </c>
      <c r="H34" s="79">
        <v>404967</v>
      </c>
      <c r="I34" s="105">
        <v>893302</v>
      </c>
      <c r="J34" s="105">
        <v>24694</v>
      </c>
      <c r="K34" s="105">
        <v>721873</v>
      </c>
      <c r="L34" s="79">
        <v>0</v>
      </c>
      <c r="M34" s="79">
        <v>62699</v>
      </c>
      <c r="N34" s="105">
        <v>18337</v>
      </c>
      <c r="O34" s="105">
        <v>3062933</v>
      </c>
      <c r="P34" s="105">
        <v>80125</v>
      </c>
      <c r="Q34" s="106">
        <f t="shared" si="0"/>
        <v>32566065</v>
      </c>
    </row>
    <row r="35" spans="1:17" ht="15" customHeight="1" x14ac:dyDescent="0.2">
      <c r="A35" s="35" t="s">
        <v>193</v>
      </c>
      <c r="B35" s="36">
        <v>30615482</v>
      </c>
      <c r="C35" s="36">
        <v>-12322</v>
      </c>
      <c r="D35" s="36">
        <v>8319143</v>
      </c>
      <c r="E35" s="37">
        <v>-2157</v>
      </c>
      <c r="F35" s="37">
        <v>356349</v>
      </c>
      <c r="G35" s="37">
        <v>38275</v>
      </c>
      <c r="H35" s="36">
        <v>583256</v>
      </c>
      <c r="I35" s="37">
        <v>1286591</v>
      </c>
      <c r="J35" s="37">
        <v>35565</v>
      </c>
      <c r="K35" s="37">
        <v>980096</v>
      </c>
      <c r="L35" s="41">
        <v>0</v>
      </c>
      <c r="M35" s="36">
        <v>90301</v>
      </c>
      <c r="N35" s="37">
        <v>26411</v>
      </c>
      <c r="O35" s="37">
        <v>0</v>
      </c>
      <c r="P35" s="37">
        <v>115402</v>
      </c>
      <c r="Q35" s="107">
        <f t="shared" si="0"/>
        <v>42432392</v>
      </c>
    </row>
    <row r="36" spans="1:17" ht="17.25" customHeight="1" x14ac:dyDescent="0.2">
      <c r="A36" s="78" t="s">
        <v>194</v>
      </c>
      <c r="B36" s="79">
        <v>49345835</v>
      </c>
      <c r="C36" s="79">
        <v>-19860</v>
      </c>
      <c r="D36" s="79">
        <v>13408742</v>
      </c>
      <c r="E36" s="105">
        <v>-3476</v>
      </c>
      <c r="F36" s="105">
        <v>574360</v>
      </c>
      <c r="G36" s="105">
        <v>61692</v>
      </c>
      <c r="H36" s="79">
        <v>940088</v>
      </c>
      <c r="I36" s="105">
        <v>2073706</v>
      </c>
      <c r="J36" s="105">
        <v>57324</v>
      </c>
      <c r="K36" s="105">
        <v>1487300</v>
      </c>
      <c r="L36" s="79">
        <v>0</v>
      </c>
      <c r="M36" s="79">
        <v>145548</v>
      </c>
      <c r="N36" s="105">
        <v>42569</v>
      </c>
      <c r="O36" s="105">
        <v>3171463</v>
      </c>
      <c r="P36" s="105">
        <v>186003</v>
      </c>
      <c r="Q36" s="106">
        <f t="shared" si="0"/>
        <v>71471294</v>
      </c>
    </row>
    <row r="37" spans="1:17" ht="15" customHeight="1" x14ac:dyDescent="0.2">
      <c r="A37" s="35" t="s">
        <v>195</v>
      </c>
      <c r="B37" s="36">
        <v>31574944</v>
      </c>
      <c r="C37" s="36">
        <v>-12708</v>
      </c>
      <c r="D37" s="36">
        <v>8579867</v>
      </c>
      <c r="E37" s="37">
        <v>-2224</v>
      </c>
      <c r="F37" s="37">
        <v>367513</v>
      </c>
      <c r="G37" s="37">
        <v>39474</v>
      </c>
      <c r="H37" s="36">
        <v>601538</v>
      </c>
      <c r="I37" s="37">
        <v>1326867</v>
      </c>
      <c r="J37" s="37">
        <v>36681</v>
      </c>
      <c r="K37" s="37">
        <v>578554</v>
      </c>
      <c r="L37" s="41">
        <v>0</v>
      </c>
      <c r="M37" s="36">
        <v>93131</v>
      </c>
      <c r="N37" s="37">
        <v>27240</v>
      </c>
      <c r="O37" s="37">
        <v>353966</v>
      </c>
      <c r="P37" s="37">
        <v>119014</v>
      </c>
      <c r="Q37" s="107">
        <f t="shared" si="0"/>
        <v>43683857</v>
      </c>
    </row>
    <row r="38" spans="1:17" ht="17.25" customHeight="1" x14ac:dyDescent="0.2">
      <c r="A38" s="78" t="s">
        <v>196</v>
      </c>
      <c r="B38" s="79">
        <v>13936628</v>
      </c>
      <c r="C38" s="79">
        <v>-5609</v>
      </c>
      <c r="D38" s="79">
        <v>3787005</v>
      </c>
      <c r="E38" s="105">
        <v>-982</v>
      </c>
      <c r="F38" s="105">
        <v>162215</v>
      </c>
      <c r="G38" s="105">
        <v>17423</v>
      </c>
      <c r="H38" s="79">
        <v>265508</v>
      </c>
      <c r="I38" s="105">
        <v>585651</v>
      </c>
      <c r="J38" s="105">
        <v>16190</v>
      </c>
      <c r="K38" s="105">
        <v>582897</v>
      </c>
      <c r="L38" s="79">
        <v>0</v>
      </c>
      <c r="M38" s="79">
        <v>41108</v>
      </c>
      <c r="N38" s="105">
        <v>12023</v>
      </c>
      <c r="O38" s="105">
        <v>415649</v>
      </c>
      <c r="P38" s="105">
        <v>52530</v>
      </c>
      <c r="Q38" s="106">
        <f t="shared" si="0"/>
        <v>19868236</v>
      </c>
    </row>
    <row r="39" spans="1:17" ht="15" customHeight="1" x14ac:dyDescent="0.2">
      <c r="A39" s="35" t="s">
        <v>197</v>
      </c>
      <c r="B39" s="36">
        <v>14656262</v>
      </c>
      <c r="C39" s="36">
        <v>-5898</v>
      </c>
      <c r="D39" s="36">
        <v>3982541</v>
      </c>
      <c r="E39" s="37">
        <v>-1032</v>
      </c>
      <c r="F39" s="37">
        <v>170591</v>
      </c>
      <c r="G39" s="37">
        <v>18323</v>
      </c>
      <c r="H39" s="36">
        <v>279215</v>
      </c>
      <c r="I39" s="37">
        <v>615931</v>
      </c>
      <c r="J39" s="37">
        <v>17025</v>
      </c>
      <c r="K39" s="37">
        <v>590235</v>
      </c>
      <c r="L39" s="41">
        <v>0</v>
      </c>
      <c r="M39" s="36">
        <v>43227</v>
      </c>
      <c r="N39" s="37">
        <v>12644</v>
      </c>
      <c r="O39" s="37">
        <v>533365</v>
      </c>
      <c r="P39" s="37">
        <v>55245</v>
      </c>
      <c r="Q39" s="107">
        <f t="shared" si="0"/>
        <v>20967674</v>
      </c>
    </row>
    <row r="40" spans="1:17" ht="17.25" customHeight="1" x14ac:dyDescent="0.2">
      <c r="A40" s="78" t="s">
        <v>198</v>
      </c>
      <c r="B40" s="79">
        <v>34031487</v>
      </c>
      <c r="C40" s="79">
        <v>-13696</v>
      </c>
      <c r="D40" s="79">
        <v>10056469</v>
      </c>
      <c r="E40" s="105">
        <v>-2397</v>
      </c>
      <c r="F40" s="105">
        <v>396112</v>
      </c>
      <c r="G40" s="105">
        <v>42547</v>
      </c>
      <c r="H40" s="79">
        <v>648328</v>
      </c>
      <c r="I40" s="105">
        <v>1430204</v>
      </c>
      <c r="J40" s="105">
        <v>39531</v>
      </c>
      <c r="K40" s="105">
        <v>770755</v>
      </c>
      <c r="L40" s="79">
        <v>0</v>
      </c>
      <c r="M40" s="79">
        <v>100375</v>
      </c>
      <c r="N40" s="105">
        <v>29356</v>
      </c>
      <c r="O40" s="105">
        <v>0</v>
      </c>
      <c r="P40" s="105">
        <v>128280</v>
      </c>
      <c r="Q40" s="106">
        <f t="shared" si="0"/>
        <v>47657351</v>
      </c>
    </row>
    <row r="41" spans="1:17" ht="15" customHeight="1" x14ac:dyDescent="0.2">
      <c r="A41" s="35" t="s">
        <v>199</v>
      </c>
      <c r="B41" s="36">
        <v>23328605</v>
      </c>
      <c r="C41" s="36">
        <v>-9391</v>
      </c>
      <c r="D41" s="36">
        <v>6339146</v>
      </c>
      <c r="E41" s="37">
        <v>-1644</v>
      </c>
      <c r="F41" s="37">
        <v>271519</v>
      </c>
      <c r="G41" s="37">
        <v>29161</v>
      </c>
      <c r="H41" s="36">
        <v>444453</v>
      </c>
      <c r="I41" s="37">
        <v>980100</v>
      </c>
      <c r="J41" s="37">
        <v>27106</v>
      </c>
      <c r="K41" s="37">
        <v>758261</v>
      </c>
      <c r="L41" s="41">
        <v>0</v>
      </c>
      <c r="M41" s="36">
        <v>68808</v>
      </c>
      <c r="N41" s="37">
        <v>20130</v>
      </c>
      <c r="O41" s="37">
        <v>1544313</v>
      </c>
      <c r="P41" s="37">
        <v>87922</v>
      </c>
      <c r="Q41" s="107">
        <f t="shared" si="0"/>
        <v>33888489</v>
      </c>
    </row>
    <row r="42" spans="1:17" ht="17.25" customHeight="1" x14ac:dyDescent="0.2">
      <c r="A42" s="78" t="s">
        <v>200</v>
      </c>
      <c r="B42" s="79">
        <v>30937632</v>
      </c>
      <c r="C42" s="79">
        <v>-12453</v>
      </c>
      <c r="D42" s="79">
        <v>8406731</v>
      </c>
      <c r="E42" s="105">
        <v>-2180</v>
      </c>
      <c r="F42" s="105">
        <v>360088</v>
      </c>
      <c r="G42" s="105">
        <v>38675</v>
      </c>
      <c r="H42" s="79">
        <v>589409</v>
      </c>
      <c r="I42" s="105">
        <v>1299921</v>
      </c>
      <c r="J42" s="105">
        <v>35945</v>
      </c>
      <c r="K42" s="105">
        <v>866486</v>
      </c>
      <c r="L42" s="79">
        <v>0</v>
      </c>
      <c r="M42" s="79">
        <v>91251</v>
      </c>
      <c r="N42" s="105">
        <v>26693</v>
      </c>
      <c r="O42" s="105">
        <v>3699898</v>
      </c>
      <c r="P42" s="105">
        <v>116607</v>
      </c>
      <c r="Q42" s="106">
        <f t="shared" si="0"/>
        <v>46454703</v>
      </c>
    </row>
    <row r="43" spans="1:17" ht="15" customHeight="1" x14ac:dyDescent="0.2">
      <c r="A43" s="35" t="s">
        <v>201</v>
      </c>
      <c r="B43" s="36">
        <v>26246528</v>
      </c>
      <c r="C43" s="36">
        <v>-10563</v>
      </c>
      <c r="D43" s="36">
        <v>7131961</v>
      </c>
      <c r="E43" s="37">
        <v>-1849</v>
      </c>
      <c r="F43" s="37">
        <v>305496</v>
      </c>
      <c r="G43" s="37">
        <v>32814</v>
      </c>
      <c r="H43" s="36">
        <v>500020</v>
      </c>
      <c r="I43" s="37">
        <v>1103013</v>
      </c>
      <c r="J43" s="37">
        <v>30489</v>
      </c>
      <c r="K43" s="37">
        <v>856408</v>
      </c>
      <c r="L43" s="41">
        <v>0</v>
      </c>
      <c r="M43" s="36">
        <v>77415</v>
      </c>
      <c r="N43" s="37">
        <v>22642</v>
      </c>
      <c r="O43" s="37">
        <v>0</v>
      </c>
      <c r="P43" s="37">
        <v>98934</v>
      </c>
      <c r="Q43" s="107">
        <f t="shared" si="0"/>
        <v>36393308</v>
      </c>
    </row>
    <row r="44" spans="1:17" ht="17.25" customHeight="1" x14ac:dyDescent="0.2">
      <c r="A44" s="78" t="s">
        <v>202</v>
      </c>
      <c r="B44" s="79">
        <v>33777132</v>
      </c>
      <c r="C44" s="79">
        <v>-13594</v>
      </c>
      <c r="D44" s="79">
        <v>9178263</v>
      </c>
      <c r="E44" s="105">
        <v>-2379</v>
      </c>
      <c r="F44" s="105">
        <v>393147</v>
      </c>
      <c r="G44" s="105">
        <v>42227</v>
      </c>
      <c r="H44" s="79">
        <v>643488</v>
      </c>
      <c r="I44" s="105">
        <v>1419433</v>
      </c>
      <c r="J44" s="105">
        <v>39238</v>
      </c>
      <c r="K44" s="105">
        <v>1002443</v>
      </c>
      <c r="L44" s="79">
        <v>0</v>
      </c>
      <c r="M44" s="79">
        <v>99625</v>
      </c>
      <c r="N44" s="105">
        <v>29139</v>
      </c>
      <c r="O44" s="105">
        <v>0</v>
      </c>
      <c r="P44" s="105">
        <v>127316</v>
      </c>
      <c r="Q44" s="106">
        <f t="shared" si="0"/>
        <v>46735478</v>
      </c>
    </row>
    <row r="45" spans="1:17" ht="15" customHeight="1" x14ac:dyDescent="0.2">
      <c r="A45" s="35" t="s">
        <v>203</v>
      </c>
      <c r="B45" s="36">
        <v>141116210</v>
      </c>
      <c r="C45" s="36">
        <v>-56792</v>
      </c>
      <c r="D45" s="36">
        <v>38345432</v>
      </c>
      <c r="E45" s="37">
        <v>-9941</v>
      </c>
      <c r="F45" s="37">
        <v>1642533</v>
      </c>
      <c r="G45" s="37">
        <v>176427</v>
      </c>
      <c r="H45" s="36">
        <v>2688380</v>
      </c>
      <c r="I45" s="37">
        <v>5930553</v>
      </c>
      <c r="J45" s="37">
        <v>163923</v>
      </c>
      <c r="K45" s="37">
        <v>3649584</v>
      </c>
      <c r="L45" s="41">
        <v>0</v>
      </c>
      <c r="M45" s="36">
        <v>416221</v>
      </c>
      <c r="N45" s="37">
        <v>121730</v>
      </c>
      <c r="O45" s="37">
        <v>14734179</v>
      </c>
      <c r="P45" s="37">
        <v>531929</v>
      </c>
      <c r="Q45" s="107">
        <f t="shared" si="0"/>
        <v>209450368</v>
      </c>
    </row>
    <row r="46" spans="1:17" ht="17.25" customHeight="1" x14ac:dyDescent="0.2">
      <c r="A46" s="78" t="s">
        <v>204</v>
      </c>
      <c r="B46" s="79">
        <v>63063429</v>
      </c>
      <c r="C46" s="79">
        <v>-25381</v>
      </c>
      <c r="D46" s="79">
        <v>17136229</v>
      </c>
      <c r="E46" s="105">
        <v>-4443</v>
      </c>
      <c r="F46" s="105">
        <v>734024</v>
      </c>
      <c r="G46" s="105">
        <v>78840</v>
      </c>
      <c r="H46" s="79">
        <v>1201421</v>
      </c>
      <c r="I46" s="105">
        <v>2650155</v>
      </c>
      <c r="J46" s="105">
        <v>73260</v>
      </c>
      <c r="K46" s="105">
        <v>1235070</v>
      </c>
      <c r="L46" s="79">
        <v>0</v>
      </c>
      <c r="M46" s="79">
        <v>186004</v>
      </c>
      <c r="N46" s="105">
        <v>54403</v>
      </c>
      <c r="O46" s="105">
        <v>2788988</v>
      </c>
      <c r="P46" s="105">
        <v>237707</v>
      </c>
      <c r="Q46" s="106">
        <f t="shared" si="0"/>
        <v>89409706</v>
      </c>
    </row>
    <row r="47" spans="1:17" ht="15" customHeight="1" x14ac:dyDescent="0.2">
      <c r="A47" s="35" t="s">
        <v>205</v>
      </c>
      <c r="B47" s="36">
        <v>23453334</v>
      </c>
      <c r="C47" s="36">
        <v>-9439</v>
      </c>
      <c r="D47" s="36">
        <v>6372965</v>
      </c>
      <c r="E47" s="37">
        <v>-1652</v>
      </c>
      <c r="F47" s="37">
        <v>272986</v>
      </c>
      <c r="G47" s="37">
        <v>29322</v>
      </c>
      <c r="H47" s="36">
        <v>446808</v>
      </c>
      <c r="I47" s="37">
        <v>985640</v>
      </c>
      <c r="J47" s="37">
        <v>27244</v>
      </c>
      <c r="K47" s="37">
        <v>753031</v>
      </c>
      <c r="L47" s="41">
        <v>0</v>
      </c>
      <c r="M47" s="36">
        <v>69174</v>
      </c>
      <c r="N47" s="37">
        <v>20232</v>
      </c>
      <c r="O47" s="37">
        <v>1793296</v>
      </c>
      <c r="P47" s="37">
        <v>88404</v>
      </c>
      <c r="Q47" s="107">
        <f t="shared" si="0"/>
        <v>34301345</v>
      </c>
    </row>
    <row r="48" spans="1:17" ht="17.25" customHeight="1" x14ac:dyDescent="0.2">
      <c r="A48" s="78" t="s">
        <v>206</v>
      </c>
      <c r="B48" s="79">
        <v>18251903</v>
      </c>
      <c r="C48" s="79">
        <v>-7346</v>
      </c>
      <c r="D48" s="79">
        <v>4959592</v>
      </c>
      <c r="E48" s="105">
        <v>-1286</v>
      </c>
      <c r="F48" s="105">
        <v>212442</v>
      </c>
      <c r="G48" s="105">
        <v>22819</v>
      </c>
      <c r="H48" s="79">
        <v>347718</v>
      </c>
      <c r="I48" s="105">
        <v>767004</v>
      </c>
      <c r="J48" s="105">
        <v>21203</v>
      </c>
      <c r="K48" s="105">
        <v>659102</v>
      </c>
      <c r="L48" s="79">
        <v>0</v>
      </c>
      <c r="M48" s="79">
        <v>53833</v>
      </c>
      <c r="N48" s="105">
        <v>15746</v>
      </c>
      <c r="O48" s="105">
        <v>1483477</v>
      </c>
      <c r="P48" s="105">
        <v>68798</v>
      </c>
      <c r="Q48" s="106">
        <f t="shared" si="0"/>
        <v>26855005</v>
      </c>
    </row>
    <row r="49" spans="1:17" ht="15" customHeight="1" x14ac:dyDescent="0.2">
      <c r="A49" s="35" t="s">
        <v>207</v>
      </c>
      <c r="B49" s="36">
        <v>85164388</v>
      </c>
      <c r="C49" s="36">
        <v>-34281</v>
      </c>
      <c r="D49" s="36">
        <v>23141852</v>
      </c>
      <c r="E49" s="37">
        <v>-6000</v>
      </c>
      <c r="F49" s="37">
        <v>991239</v>
      </c>
      <c r="G49" s="37">
        <v>106462</v>
      </c>
      <c r="H49" s="36">
        <v>1622509</v>
      </c>
      <c r="I49" s="37">
        <v>3578394</v>
      </c>
      <c r="J49" s="37">
        <v>98947</v>
      </c>
      <c r="K49" s="37">
        <v>1523181</v>
      </c>
      <c r="L49" s="41">
        <v>0</v>
      </c>
      <c r="M49" s="36">
        <v>251193</v>
      </c>
      <c r="N49" s="37">
        <v>73478</v>
      </c>
      <c r="O49" s="37">
        <v>5460895</v>
      </c>
      <c r="P49" s="37">
        <v>320988</v>
      </c>
      <c r="Q49" s="107">
        <f t="shared" si="0"/>
        <v>122293245</v>
      </c>
    </row>
    <row r="50" spans="1:17" ht="15" customHeight="1" x14ac:dyDescent="0.2">
      <c r="A50" s="84"/>
      <c r="B50" s="85"/>
      <c r="C50" s="85"/>
      <c r="D50" s="85"/>
      <c r="E50" s="91"/>
      <c r="F50" s="91"/>
      <c r="G50" s="91"/>
      <c r="H50" s="85"/>
      <c r="I50" s="91"/>
      <c r="J50" s="91"/>
      <c r="K50" s="91"/>
      <c r="L50" s="85"/>
      <c r="M50" s="85"/>
      <c r="N50" s="91"/>
      <c r="O50" s="91"/>
      <c r="P50" s="91"/>
      <c r="Q50" s="108"/>
    </row>
    <row r="51" spans="1:17" x14ac:dyDescent="0.2">
      <c r="Q51" s="1"/>
    </row>
    <row r="52" spans="1:17" x14ac:dyDescent="0.2">
      <c r="Q52" s="1"/>
    </row>
    <row r="53" spans="1:17" ht="15.75" x14ac:dyDescent="0.25">
      <c r="A53" s="138" t="s">
        <v>332</v>
      </c>
      <c r="B53" s="138"/>
      <c r="C53" s="138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</row>
    <row r="54" spans="1:17" s="25" customFormat="1" ht="16.5" customHeight="1" x14ac:dyDescent="0.2">
      <c r="A54" s="143" t="s">
        <v>128</v>
      </c>
      <c r="B54" s="143"/>
      <c r="C54" s="143"/>
      <c r="D54" s="143"/>
      <c r="E54" s="143"/>
      <c r="F54" s="143"/>
      <c r="G54" s="143"/>
      <c r="H54" s="143"/>
      <c r="I54" s="143"/>
      <c r="J54" s="143"/>
      <c r="K54" s="143"/>
      <c r="L54" s="143"/>
      <c r="M54" s="143"/>
      <c r="N54" s="143"/>
      <c r="O54" s="143"/>
      <c r="P54" s="143"/>
      <c r="Q54" s="143"/>
    </row>
    <row r="55" spans="1:17" ht="12.75" customHeight="1" x14ac:dyDescent="0.2">
      <c r="A55" s="143" t="str">
        <f>+A4</f>
        <v>POR EL  PERÍODO  DEL 1o. DE ENERO AL 31 DE DICIEMBRE AÑO 2024.</v>
      </c>
      <c r="B55" s="143"/>
      <c r="C55" s="143"/>
      <c r="D55" s="143"/>
      <c r="E55" s="143"/>
      <c r="F55" s="143"/>
      <c r="G55" s="143"/>
      <c r="H55" s="143"/>
      <c r="I55" s="143"/>
      <c r="J55" s="143"/>
      <c r="K55" s="143"/>
      <c r="L55" s="143"/>
      <c r="M55" s="143"/>
      <c r="N55" s="143"/>
      <c r="O55" s="143"/>
      <c r="P55" s="143"/>
      <c r="Q55" s="143"/>
    </row>
    <row r="56" spans="1:17" ht="10.5" customHeight="1" x14ac:dyDescent="0.2">
      <c r="A56" s="135" t="s">
        <v>4</v>
      </c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</row>
    <row r="57" spans="1:17" ht="5.25" customHeight="1" x14ac:dyDescent="0.2">
      <c r="A57" s="6"/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44"/>
    </row>
    <row r="58" spans="1:17" ht="12.75" customHeight="1" x14ac:dyDescent="0.2">
      <c r="A58" s="144" t="s">
        <v>169</v>
      </c>
      <c r="B58" s="103"/>
      <c r="C58" s="103" t="s">
        <v>140</v>
      </c>
      <c r="D58" s="103" t="s">
        <v>140</v>
      </c>
      <c r="E58" s="103" t="s">
        <v>147</v>
      </c>
      <c r="F58" s="103" t="s">
        <v>149</v>
      </c>
      <c r="G58" s="103" t="s">
        <v>301</v>
      </c>
      <c r="H58" s="103" t="s">
        <v>146</v>
      </c>
      <c r="I58" s="103" t="s">
        <v>147</v>
      </c>
      <c r="J58" s="103" t="s">
        <v>147</v>
      </c>
      <c r="K58" s="103" t="s">
        <v>150</v>
      </c>
      <c r="L58" s="103" t="s">
        <v>147</v>
      </c>
      <c r="M58" s="103" t="s">
        <v>147</v>
      </c>
      <c r="N58" s="103" t="s">
        <v>148</v>
      </c>
      <c r="O58" s="103"/>
      <c r="P58" s="103" t="s">
        <v>291</v>
      </c>
      <c r="Q58" s="147" t="s">
        <v>127</v>
      </c>
    </row>
    <row r="59" spans="1:17" ht="12.75" customHeight="1" x14ac:dyDescent="0.2">
      <c r="A59" s="145"/>
      <c r="B59" s="104" t="s">
        <v>140</v>
      </c>
      <c r="C59" s="104" t="s">
        <v>156</v>
      </c>
      <c r="D59" s="104" t="s">
        <v>151</v>
      </c>
      <c r="E59" s="104" t="s">
        <v>157</v>
      </c>
      <c r="F59" s="104" t="s">
        <v>152</v>
      </c>
      <c r="G59" s="104" t="s">
        <v>302</v>
      </c>
      <c r="H59" s="104" t="s">
        <v>152</v>
      </c>
      <c r="I59" s="104" t="s">
        <v>287</v>
      </c>
      <c r="J59" s="104" t="s">
        <v>287</v>
      </c>
      <c r="K59" s="104" t="s">
        <v>155</v>
      </c>
      <c r="L59" s="104" t="s">
        <v>151</v>
      </c>
      <c r="M59" s="104" t="s">
        <v>153</v>
      </c>
      <c r="N59" s="104" t="s">
        <v>154</v>
      </c>
      <c r="O59" s="104" t="s">
        <v>140</v>
      </c>
      <c r="P59" s="104" t="s">
        <v>292</v>
      </c>
      <c r="Q59" s="148"/>
    </row>
    <row r="60" spans="1:17" ht="12.75" customHeight="1" x14ac:dyDescent="0.2">
      <c r="A60" s="145"/>
      <c r="B60" s="104" t="s">
        <v>156</v>
      </c>
      <c r="C60" s="104" t="s">
        <v>285</v>
      </c>
      <c r="D60" s="104" t="s">
        <v>157</v>
      </c>
      <c r="E60" s="104" t="s">
        <v>286</v>
      </c>
      <c r="F60" s="104" t="s">
        <v>160</v>
      </c>
      <c r="G60" s="104" t="s">
        <v>303</v>
      </c>
      <c r="H60" s="104" t="s">
        <v>158</v>
      </c>
      <c r="I60" s="104" t="s">
        <v>288</v>
      </c>
      <c r="J60" s="104" t="s">
        <v>288</v>
      </c>
      <c r="K60" s="104" t="s">
        <v>162</v>
      </c>
      <c r="L60" s="104" t="s">
        <v>153</v>
      </c>
      <c r="M60" s="104" t="s">
        <v>159</v>
      </c>
      <c r="N60" s="104" t="s">
        <v>161</v>
      </c>
      <c r="O60" s="104" t="s">
        <v>283</v>
      </c>
      <c r="P60" s="104" t="s">
        <v>293</v>
      </c>
      <c r="Q60" s="148"/>
    </row>
    <row r="61" spans="1:17" ht="12.75" customHeight="1" x14ac:dyDescent="0.2">
      <c r="A61" s="146"/>
      <c r="B61" s="97"/>
      <c r="C61" s="97"/>
      <c r="D61" s="97" t="s">
        <v>163</v>
      </c>
      <c r="E61" s="97" t="s">
        <v>285</v>
      </c>
      <c r="F61" s="97" t="s">
        <v>166</v>
      </c>
      <c r="G61" s="97" t="s">
        <v>304</v>
      </c>
      <c r="H61" s="97" t="s">
        <v>164</v>
      </c>
      <c r="I61" s="97"/>
      <c r="J61" s="97" t="s">
        <v>285</v>
      </c>
      <c r="K61" s="97" t="s">
        <v>168</v>
      </c>
      <c r="L61" s="97"/>
      <c r="M61" s="97" t="s">
        <v>165</v>
      </c>
      <c r="N61" s="97" t="s">
        <v>167</v>
      </c>
      <c r="O61" s="97"/>
      <c r="P61" s="97" t="s">
        <v>294</v>
      </c>
      <c r="Q61" s="149"/>
    </row>
    <row r="62" spans="1:17" hidden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13"/>
    </row>
    <row r="63" spans="1:17" ht="17.25" customHeight="1" x14ac:dyDescent="0.2">
      <c r="A63" s="78" t="s">
        <v>208</v>
      </c>
      <c r="B63" s="79">
        <v>19722509</v>
      </c>
      <c r="C63" s="79">
        <v>-7938</v>
      </c>
      <c r="D63" s="79">
        <v>5359204</v>
      </c>
      <c r="E63" s="105">
        <v>-1389</v>
      </c>
      <c r="F63" s="105">
        <v>229558</v>
      </c>
      <c r="G63" s="105">
        <v>24656</v>
      </c>
      <c r="H63" s="79">
        <v>375737</v>
      </c>
      <c r="I63" s="105">
        <v>828790</v>
      </c>
      <c r="J63" s="105">
        <v>22912</v>
      </c>
      <c r="K63" s="105">
        <v>686272</v>
      </c>
      <c r="L63" s="79">
        <v>0</v>
      </c>
      <c r="M63" s="79">
        <v>58173</v>
      </c>
      <c r="N63" s="105">
        <v>17015</v>
      </c>
      <c r="O63" s="105">
        <v>2494796</v>
      </c>
      <c r="P63" s="105">
        <v>74340</v>
      </c>
      <c r="Q63" s="106">
        <f>SUM(B63:P63)</f>
        <v>29884635</v>
      </c>
    </row>
    <row r="64" spans="1:17" ht="15" customHeight="1" x14ac:dyDescent="0.2">
      <c r="A64" s="35" t="s">
        <v>209</v>
      </c>
      <c r="B64" s="36">
        <v>30754671</v>
      </c>
      <c r="C64" s="36">
        <v>-12378</v>
      </c>
      <c r="D64" s="36">
        <v>8356971</v>
      </c>
      <c r="E64" s="37">
        <v>-2167</v>
      </c>
      <c r="F64" s="37">
        <v>357968</v>
      </c>
      <c r="G64" s="37">
        <v>38448</v>
      </c>
      <c r="H64" s="36">
        <v>585908</v>
      </c>
      <c r="I64" s="37">
        <v>1292412</v>
      </c>
      <c r="J64" s="37">
        <v>35727</v>
      </c>
      <c r="K64" s="37">
        <v>924207</v>
      </c>
      <c r="L64" s="41">
        <v>0</v>
      </c>
      <c r="M64" s="36">
        <v>90710</v>
      </c>
      <c r="N64" s="37">
        <v>26531</v>
      </c>
      <c r="O64" s="37">
        <v>3310978</v>
      </c>
      <c r="P64" s="37">
        <v>115923</v>
      </c>
      <c r="Q64" s="107">
        <f t="shared" ref="Q64:Q100" si="1">SUM(B64:P64)</f>
        <v>45875909</v>
      </c>
    </row>
    <row r="65" spans="1:17" ht="17.25" customHeight="1" x14ac:dyDescent="0.2">
      <c r="A65" s="78" t="s">
        <v>210</v>
      </c>
      <c r="B65" s="79">
        <v>29891725</v>
      </c>
      <c r="C65" s="79">
        <v>-12030</v>
      </c>
      <c r="D65" s="79">
        <v>8122477</v>
      </c>
      <c r="E65" s="105">
        <v>-2106</v>
      </c>
      <c r="F65" s="105">
        <v>347924</v>
      </c>
      <c r="G65" s="105">
        <v>37369</v>
      </c>
      <c r="H65" s="79">
        <v>569468</v>
      </c>
      <c r="I65" s="105">
        <v>1256167</v>
      </c>
      <c r="J65" s="105">
        <v>34724</v>
      </c>
      <c r="K65" s="105">
        <v>864735</v>
      </c>
      <c r="L65" s="79">
        <v>0</v>
      </c>
      <c r="M65" s="79">
        <v>88166</v>
      </c>
      <c r="N65" s="105">
        <v>25787</v>
      </c>
      <c r="O65" s="105">
        <v>0</v>
      </c>
      <c r="P65" s="105">
        <v>112674</v>
      </c>
      <c r="Q65" s="106">
        <f t="shared" si="1"/>
        <v>41337080</v>
      </c>
    </row>
    <row r="66" spans="1:17" ht="15" customHeight="1" x14ac:dyDescent="0.2">
      <c r="A66" s="35" t="s">
        <v>211</v>
      </c>
      <c r="B66" s="36">
        <v>25927448</v>
      </c>
      <c r="C66" s="36">
        <v>-10435</v>
      </c>
      <c r="D66" s="36">
        <v>7045264</v>
      </c>
      <c r="E66" s="37">
        <v>-1826</v>
      </c>
      <c r="F66" s="37">
        <v>301782</v>
      </c>
      <c r="G66" s="37">
        <v>32415</v>
      </c>
      <c r="H66" s="36">
        <v>493943</v>
      </c>
      <c r="I66" s="37">
        <v>1089585</v>
      </c>
      <c r="J66" s="37">
        <v>30119</v>
      </c>
      <c r="K66" s="37">
        <v>820525</v>
      </c>
      <c r="L66" s="41">
        <v>0</v>
      </c>
      <c r="M66" s="36">
        <v>76475</v>
      </c>
      <c r="N66" s="37">
        <v>22367</v>
      </c>
      <c r="O66" s="37">
        <v>2090789</v>
      </c>
      <c r="P66" s="37">
        <v>97731</v>
      </c>
      <c r="Q66" s="107">
        <f t="shared" si="1"/>
        <v>38016182</v>
      </c>
    </row>
    <row r="67" spans="1:17" ht="17.25" customHeight="1" x14ac:dyDescent="0.2">
      <c r="A67" s="78" t="s">
        <v>212</v>
      </c>
      <c r="B67" s="79">
        <v>102568242</v>
      </c>
      <c r="C67" s="79">
        <v>-41278</v>
      </c>
      <c r="D67" s="79">
        <v>27870810</v>
      </c>
      <c r="E67" s="105">
        <v>-7225</v>
      </c>
      <c r="F67" s="105">
        <v>1193853</v>
      </c>
      <c r="G67" s="105">
        <v>128233</v>
      </c>
      <c r="H67" s="79">
        <v>1954007</v>
      </c>
      <c r="I67" s="105">
        <v>4310549</v>
      </c>
      <c r="J67" s="105">
        <v>119144</v>
      </c>
      <c r="K67" s="105">
        <v>2203922</v>
      </c>
      <c r="L67" s="79">
        <v>0</v>
      </c>
      <c r="M67" s="79">
        <v>302525</v>
      </c>
      <c r="N67" s="105">
        <v>88477</v>
      </c>
      <c r="O67" s="105">
        <v>9010064</v>
      </c>
      <c r="P67" s="105">
        <v>386626</v>
      </c>
      <c r="Q67" s="106">
        <f t="shared" si="1"/>
        <v>150087949</v>
      </c>
    </row>
    <row r="68" spans="1:17" ht="15" customHeight="1" x14ac:dyDescent="0.2">
      <c r="A68" s="35" t="s">
        <v>213</v>
      </c>
      <c r="B68" s="36">
        <v>24346702</v>
      </c>
      <c r="C68" s="36">
        <v>-9799</v>
      </c>
      <c r="D68" s="36">
        <v>6615743</v>
      </c>
      <c r="E68" s="37">
        <v>-1715</v>
      </c>
      <c r="F68" s="37">
        <v>283379</v>
      </c>
      <c r="G68" s="37">
        <v>30437</v>
      </c>
      <c r="H68" s="36">
        <v>463834</v>
      </c>
      <c r="I68" s="37">
        <v>1023088</v>
      </c>
      <c r="J68" s="37">
        <v>28284</v>
      </c>
      <c r="K68" s="37">
        <v>786093</v>
      </c>
      <c r="L68" s="41">
        <v>0</v>
      </c>
      <c r="M68" s="36">
        <v>71809</v>
      </c>
      <c r="N68" s="37">
        <v>21004</v>
      </c>
      <c r="O68" s="37">
        <v>1164957</v>
      </c>
      <c r="P68" s="37">
        <v>91768</v>
      </c>
      <c r="Q68" s="107">
        <f t="shared" si="1"/>
        <v>34915584</v>
      </c>
    </row>
    <row r="69" spans="1:17" ht="17.25" customHeight="1" x14ac:dyDescent="0.2">
      <c r="A69" s="78" t="s">
        <v>214</v>
      </c>
      <c r="B69" s="79">
        <v>50568609</v>
      </c>
      <c r="C69" s="79">
        <v>-20350</v>
      </c>
      <c r="D69" s="79">
        <v>13740955</v>
      </c>
      <c r="E69" s="105">
        <v>-3562</v>
      </c>
      <c r="F69" s="105">
        <v>588603</v>
      </c>
      <c r="G69" s="105">
        <v>63224</v>
      </c>
      <c r="H69" s="79">
        <v>963365</v>
      </c>
      <c r="I69" s="105">
        <v>2125308</v>
      </c>
      <c r="J69" s="105">
        <v>58739</v>
      </c>
      <c r="K69" s="105">
        <v>1375520</v>
      </c>
      <c r="L69" s="79">
        <v>0</v>
      </c>
      <c r="M69" s="79">
        <v>149151</v>
      </c>
      <c r="N69" s="105">
        <v>43620</v>
      </c>
      <c r="O69" s="105">
        <v>2854312</v>
      </c>
      <c r="P69" s="105">
        <v>190621</v>
      </c>
      <c r="Q69" s="106">
        <f t="shared" si="1"/>
        <v>72698115</v>
      </c>
    </row>
    <row r="70" spans="1:17" ht="15" customHeight="1" x14ac:dyDescent="0.2">
      <c r="A70" s="35" t="s">
        <v>215</v>
      </c>
      <c r="B70" s="36">
        <v>27373589</v>
      </c>
      <c r="C70" s="36">
        <v>-11017</v>
      </c>
      <c r="D70" s="36">
        <v>7438221</v>
      </c>
      <c r="E70" s="37">
        <v>-1928</v>
      </c>
      <c r="F70" s="37">
        <v>318614</v>
      </c>
      <c r="G70" s="37">
        <v>34224</v>
      </c>
      <c r="H70" s="36">
        <v>521492</v>
      </c>
      <c r="I70" s="37">
        <v>1150362</v>
      </c>
      <c r="J70" s="37">
        <v>31798</v>
      </c>
      <c r="K70" s="37">
        <v>836625</v>
      </c>
      <c r="L70" s="41">
        <v>0</v>
      </c>
      <c r="M70" s="36">
        <v>80738</v>
      </c>
      <c r="N70" s="37">
        <v>23613</v>
      </c>
      <c r="O70" s="37">
        <v>1571701</v>
      </c>
      <c r="P70" s="37">
        <v>103181</v>
      </c>
      <c r="Q70" s="107">
        <f t="shared" si="1"/>
        <v>39471213</v>
      </c>
    </row>
    <row r="71" spans="1:17" ht="17.25" customHeight="1" x14ac:dyDescent="0.2">
      <c r="A71" s="78" t="s">
        <v>216</v>
      </c>
      <c r="B71" s="79">
        <v>34070840</v>
      </c>
      <c r="C71" s="79">
        <v>-13712</v>
      </c>
      <c r="D71" s="79">
        <v>9258056</v>
      </c>
      <c r="E71" s="105">
        <v>-2400</v>
      </c>
      <c r="F71" s="105">
        <v>396569</v>
      </c>
      <c r="G71" s="105">
        <v>42595</v>
      </c>
      <c r="H71" s="79">
        <v>649079</v>
      </c>
      <c r="I71" s="105">
        <v>1431843</v>
      </c>
      <c r="J71" s="105">
        <v>39578</v>
      </c>
      <c r="K71" s="105">
        <v>961001</v>
      </c>
      <c r="L71" s="79">
        <v>0</v>
      </c>
      <c r="M71" s="79">
        <v>100492</v>
      </c>
      <c r="N71" s="105">
        <v>29391</v>
      </c>
      <c r="O71" s="105">
        <v>0</v>
      </c>
      <c r="P71" s="105">
        <v>128428</v>
      </c>
      <c r="Q71" s="106">
        <f t="shared" si="1"/>
        <v>47091760</v>
      </c>
    </row>
    <row r="72" spans="1:17" ht="15" customHeight="1" x14ac:dyDescent="0.2">
      <c r="A72" s="35" t="s">
        <v>217</v>
      </c>
      <c r="B72" s="36">
        <v>16646257</v>
      </c>
      <c r="C72" s="36">
        <v>-6700</v>
      </c>
      <c r="D72" s="36">
        <v>4523287</v>
      </c>
      <c r="E72" s="37">
        <v>-1173</v>
      </c>
      <c r="F72" s="37">
        <v>193754</v>
      </c>
      <c r="G72" s="37">
        <v>20811</v>
      </c>
      <c r="H72" s="36">
        <v>317128</v>
      </c>
      <c r="I72" s="37">
        <v>699539</v>
      </c>
      <c r="J72" s="37">
        <v>19338</v>
      </c>
      <c r="K72" s="37">
        <v>603237</v>
      </c>
      <c r="L72" s="41">
        <v>0</v>
      </c>
      <c r="M72" s="36">
        <v>49096</v>
      </c>
      <c r="N72" s="37">
        <v>14361</v>
      </c>
      <c r="O72" s="37">
        <v>1366968</v>
      </c>
      <c r="P72" s="37">
        <v>62745</v>
      </c>
      <c r="Q72" s="107">
        <f t="shared" si="1"/>
        <v>24508648</v>
      </c>
    </row>
    <row r="73" spans="1:17" ht="17.25" customHeight="1" x14ac:dyDescent="0.2">
      <c r="A73" s="78" t="s">
        <v>218</v>
      </c>
      <c r="B73" s="79">
        <v>53000980</v>
      </c>
      <c r="C73" s="79">
        <v>-21330</v>
      </c>
      <c r="D73" s="79">
        <v>14401941</v>
      </c>
      <c r="E73" s="105">
        <v>-3734</v>
      </c>
      <c r="F73" s="105">
        <v>616906</v>
      </c>
      <c r="G73" s="105">
        <v>66263</v>
      </c>
      <c r="H73" s="79">
        <v>1009716</v>
      </c>
      <c r="I73" s="105">
        <v>2227363</v>
      </c>
      <c r="J73" s="105">
        <v>61568</v>
      </c>
      <c r="K73" s="105">
        <v>942007</v>
      </c>
      <c r="L73" s="79">
        <v>0</v>
      </c>
      <c r="M73" s="79">
        <v>156328</v>
      </c>
      <c r="N73" s="105">
        <v>45720</v>
      </c>
      <c r="O73" s="105">
        <v>66432</v>
      </c>
      <c r="P73" s="105">
        <v>199782</v>
      </c>
      <c r="Q73" s="106">
        <f t="shared" si="1"/>
        <v>72769942</v>
      </c>
    </row>
    <row r="74" spans="1:17" ht="15" customHeight="1" x14ac:dyDescent="0.2">
      <c r="A74" s="35" t="s">
        <v>219</v>
      </c>
      <c r="B74" s="36">
        <v>97771913</v>
      </c>
      <c r="C74" s="36">
        <v>-39353</v>
      </c>
      <c r="D74" s="36">
        <v>26567649</v>
      </c>
      <c r="E74" s="37">
        <v>-6888</v>
      </c>
      <c r="F74" s="37">
        <v>1137995</v>
      </c>
      <c r="G74" s="37">
        <v>122228</v>
      </c>
      <c r="H74" s="36">
        <v>1862679</v>
      </c>
      <c r="I74" s="37">
        <v>4108396</v>
      </c>
      <c r="J74" s="37">
        <v>113588</v>
      </c>
      <c r="K74" s="37">
        <v>2725243</v>
      </c>
      <c r="L74" s="41">
        <v>0</v>
      </c>
      <c r="M74" s="36">
        <v>288380</v>
      </c>
      <c r="N74" s="37">
        <v>84351</v>
      </c>
      <c r="O74" s="37">
        <v>5768965</v>
      </c>
      <c r="P74" s="37">
        <v>368519</v>
      </c>
      <c r="Q74" s="107">
        <f t="shared" si="1"/>
        <v>140873665</v>
      </c>
    </row>
    <row r="75" spans="1:17" ht="17.25" customHeight="1" x14ac:dyDescent="0.2">
      <c r="A75" s="78" t="s">
        <v>220</v>
      </c>
      <c r="B75" s="79">
        <v>25676925</v>
      </c>
      <c r="C75" s="79">
        <v>-10334</v>
      </c>
      <c r="D75" s="79">
        <v>6977184</v>
      </c>
      <c r="E75" s="105">
        <v>-1809</v>
      </c>
      <c r="F75" s="105">
        <v>298867</v>
      </c>
      <c r="G75" s="105">
        <v>32101</v>
      </c>
      <c r="H75" s="79">
        <v>489168</v>
      </c>
      <c r="I75" s="105">
        <v>1079071</v>
      </c>
      <c r="J75" s="105">
        <v>29828</v>
      </c>
      <c r="K75" s="105">
        <v>812423</v>
      </c>
      <c r="L75" s="79">
        <v>0</v>
      </c>
      <c r="M75" s="79">
        <v>75734</v>
      </c>
      <c r="N75" s="105">
        <v>22151</v>
      </c>
      <c r="O75" s="105">
        <v>3647042</v>
      </c>
      <c r="P75" s="105">
        <v>96788</v>
      </c>
      <c r="Q75" s="106">
        <f t="shared" si="1"/>
        <v>39225139</v>
      </c>
    </row>
    <row r="76" spans="1:17" ht="15" customHeight="1" x14ac:dyDescent="0.2">
      <c r="A76" s="35" t="s">
        <v>221</v>
      </c>
      <c r="B76" s="36">
        <v>216301572</v>
      </c>
      <c r="C76" s="36">
        <v>-87049</v>
      </c>
      <c r="D76" s="36">
        <v>58775488</v>
      </c>
      <c r="E76" s="37">
        <v>-15237</v>
      </c>
      <c r="F76" s="37">
        <v>2517665</v>
      </c>
      <c r="G76" s="37">
        <v>270427</v>
      </c>
      <c r="H76" s="36">
        <v>4120714</v>
      </c>
      <c r="I76" s="37">
        <v>9090386</v>
      </c>
      <c r="J76" s="37">
        <v>251257</v>
      </c>
      <c r="K76" s="37">
        <v>5434497</v>
      </c>
      <c r="L76" s="41">
        <v>0</v>
      </c>
      <c r="M76" s="36">
        <v>637978</v>
      </c>
      <c r="N76" s="37">
        <v>186586</v>
      </c>
      <c r="O76" s="37">
        <v>70217505</v>
      </c>
      <c r="P76" s="37">
        <v>815343</v>
      </c>
      <c r="Q76" s="107">
        <f t="shared" si="1"/>
        <v>368517132</v>
      </c>
    </row>
    <row r="77" spans="1:17" ht="17.25" customHeight="1" x14ac:dyDescent="0.2">
      <c r="A77" s="78" t="s">
        <v>222</v>
      </c>
      <c r="B77" s="79">
        <v>740129212</v>
      </c>
      <c r="C77" s="79">
        <v>-297887</v>
      </c>
      <c r="D77" s="79">
        <v>201115621</v>
      </c>
      <c r="E77" s="105">
        <v>-52141</v>
      </c>
      <c r="F77" s="105">
        <v>8614641</v>
      </c>
      <c r="G77" s="105">
        <v>925284</v>
      </c>
      <c r="H77" s="79">
        <v>14100290</v>
      </c>
      <c r="I77" s="105">
        <v>31101818</v>
      </c>
      <c r="J77" s="105">
        <v>859821</v>
      </c>
      <c r="K77" s="105">
        <v>22017529</v>
      </c>
      <c r="L77" s="79">
        <v>0</v>
      </c>
      <c r="M77" s="79">
        <v>2183015</v>
      </c>
      <c r="N77" s="105">
        <v>638509</v>
      </c>
      <c r="O77" s="105">
        <v>145315424</v>
      </c>
      <c r="P77" s="105">
        <v>2789748</v>
      </c>
      <c r="Q77" s="106">
        <f t="shared" si="1"/>
        <v>1169440884</v>
      </c>
    </row>
    <row r="78" spans="1:17" ht="15" customHeight="1" x14ac:dyDescent="0.2">
      <c r="A78" s="35" t="s">
        <v>223</v>
      </c>
      <c r="B78" s="36">
        <v>18511916</v>
      </c>
      <c r="C78" s="36">
        <v>-7450</v>
      </c>
      <c r="D78" s="36">
        <v>5030238</v>
      </c>
      <c r="E78" s="37">
        <v>-1304</v>
      </c>
      <c r="F78" s="37">
        <v>215469</v>
      </c>
      <c r="G78" s="37">
        <v>23145</v>
      </c>
      <c r="H78" s="36">
        <v>352668</v>
      </c>
      <c r="I78" s="37">
        <v>777961</v>
      </c>
      <c r="J78" s="37">
        <v>21504</v>
      </c>
      <c r="K78" s="37">
        <v>660066</v>
      </c>
      <c r="L78" s="41">
        <v>0</v>
      </c>
      <c r="M78" s="36">
        <v>54601</v>
      </c>
      <c r="N78" s="37">
        <v>15970</v>
      </c>
      <c r="O78" s="37">
        <v>877359</v>
      </c>
      <c r="P78" s="37">
        <v>69778</v>
      </c>
      <c r="Q78" s="107">
        <f t="shared" si="1"/>
        <v>26601921</v>
      </c>
    </row>
    <row r="79" spans="1:17" ht="17.25" customHeight="1" x14ac:dyDescent="0.2">
      <c r="A79" s="78" t="s">
        <v>224</v>
      </c>
      <c r="B79" s="79">
        <v>58328466</v>
      </c>
      <c r="C79" s="79">
        <v>-23478</v>
      </c>
      <c r="D79" s="79">
        <v>15849667</v>
      </c>
      <c r="E79" s="105">
        <v>-4109</v>
      </c>
      <c r="F79" s="105">
        <v>678896</v>
      </c>
      <c r="G79" s="105">
        <v>72917</v>
      </c>
      <c r="H79" s="79">
        <v>1111238</v>
      </c>
      <c r="I79" s="105">
        <v>2450889</v>
      </c>
      <c r="J79" s="105">
        <v>67767</v>
      </c>
      <c r="K79" s="105">
        <v>1618635</v>
      </c>
      <c r="L79" s="79">
        <v>0</v>
      </c>
      <c r="M79" s="79">
        <v>172041</v>
      </c>
      <c r="N79" s="105">
        <v>50324</v>
      </c>
      <c r="O79" s="105">
        <v>766000</v>
      </c>
      <c r="P79" s="105">
        <v>219846</v>
      </c>
      <c r="Q79" s="106">
        <f t="shared" si="1"/>
        <v>81359099</v>
      </c>
    </row>
    <row r="80" spans="1:17" ht="15" customHeight="1" x14ac:dyDescent="0.2">
      <c r="A80" s="35" t="s">
        <v>225</v>
      </c>
      <c r="B80" s="36">
        <v>41267851</v>
      </c>
      <c r="C80" s="36">
        <v>-16609</v>
      </c>
      <c r="D80" s="36">
        <v>14789646</v>
      </c>
      <c r="E80" s="37">
        <v>-2907</v>
      </c>
      <c r="F80" s="37">
        <v>480339</v>
      </c>
      <c r="G80" s="37">
        <v>51593</v>
      </c>
      <c r="H80" s="36">
        <v>786190</v>
      </c>
      <c r="I80" s="37">
        <v>1734270</v>
      </c>
      <c r="J80" s="37">
        <v>47939</v>
      </c>
      <c r="K80" s="37">
        <v>1285119</v>
      </c>
      <c r="L80" s="41">
        <v>0</v>
      </c>
      <c r="M80" s="36">
        <v>121720</v>
      </c>
      <c r="N80" s="37">
        <v>35600</v>
      </c>
      <c r="O80" s="37">
        <v>1649657</v>
      </c>
      <c r="P80" s="37">
        <v>155554</v>
      </c>
      <c r="Q80" s="107">
        <f t="shared" si="1"/>
        <v>62385962</v>
      </c>
    </row>
    <row r="81" spans="1:17" ht="17.25" customHeight="1" x14ac:dyDescent="0.2">
      <c r="A81" s="78" t="s">
        <v>226</v>
      </c>
      <c r="B81" s="79">
        <v>29025823</v>
      </c>
      <c r="C81" s="79">
        <v>-11682</v>
      </c>
      <c r="D81" s="79">
        <v>7887191</v>
      </c>
      <c r="E81" s="105">
        <v>-2045</v>
      </c>
      <c r="F81" s="105">
        <v>337844</v>
      </c>
      <c r="G81" s="105">
        <v>36287</v>
      </c>
      <c r="H81" s="79">
        <v>552972</v>
      </c>
      <c r="I81" s="105">
        <v>1219759</v>
      </c>
      <c r="J81" s="105">
        <v>33719</v>
      </c>
      <c r="K81" s="105">
        <v>665475</v>
      </c>
      <c r="L81" s="79">
        <v>0</v>
      </c>
      <c r="M81" s="79">
        <v>85610</v>
      </c>
      <c r="N81" s="105">
        <v>25040</v>
      </c>
      <c r="O81" s="105">
        <v>854488</v>
      </c>
      <c r="P81" s="105">
        <v>109407</v>
      </c>
      <c r="Q81" s="106">
        <f t="shared" si="1"/>
        <v>40819888</v>
      </c>
    </row>
    <row r="82" spans="1:17" ht="15" customHeight="1" x14ac:dyDescent="0.2">
      <c r="A82" s="35" t="s">
        <v>227</v>
      </c>
      <c r="B82" s="36">
        <v>33615550</v>
      </c>
      <c r="C82" s="36">
        <v>-13529</v>
      </c>
      <c r="D82" s="36">
        <v>9134364</v>
      </c>
      <c r="E82" s="37">
        <v>-2368</v>
      </c>
      <c r="F82" s="37">
        <v>391265</v>
      </c>
      <c r="G82" s="37">
        <v>42025</v>
      </c>
      <c r="H82" s="36">
        <v>640414</v>
      </c>
      <c r="I82" s="37">
        <v>1412611</v>
      </c>
      <c r="J82" s="37">
        <v>39052</v>
      </c>
      <c r="K82" s="37">
        <v>990126</v>
      </c>
      <c r="L82" s="41">
        <v>0</v>
      </c>
      <c r="M82" s="36">
        <v>99152</v>
      </c>
      <c r="N82" s="37">
        <v>29000</v>
      </c>
      <c r="O82" s="37">
        <v>1977682</v>
      </c>
      <c r="P82" s="37">
        <v>126706</v>
      </c>
      <c r="Q82" s="107">
        <f t="shared" si="1"/>
        <v>48482050</v>
      </c>
    </row>
    <row r="83" spans="1:17" ht="17.25" customHeight="1" x14ac:dyDescent="0.2">
      <c r="A83" s="78" t="s">
        <v>228</v>
      </c>
      <c r="B83" s="79">
        <v>20156329</v>
      </c>
      <c r="C83" s="79">
        <v>-8112</v>
      </c>
      <c r="D83" s="79">
        <v>5477082</v>
      </c>
      <c r="E83" s="105">
        <v>-1420</v>
      </c>
      <c r="F83" s="105">
        <v>234609</v>
      </c>
      <c r="G83" s="105">
        <v>25201</v>
      </c>
      <c r="H83" s="79">
        <v>384000</v>
      </c>
      <c r="I83" s="105">
        <v>847037</v>
      </c>
      <c r="J83" s="105">
        <v>23415</v>
      </c>
      <c r="K83" s="105">
        <v>686577</v>
      </c>
      <c r="L83" s="79">
        <v>0</v>
      </c>
      <c r="M83" s="79">
        <v>59450</v>
      </c>
      <c r="N83" s="105">
        <v>17388</v>
      </c>
      <c r="O83" s="105">
        <v>1142289</v>
      </c>
      <c r="P83" s="105">
        <v>75977</v>
      </c>
      <c r="Q83" s="106">
        <f t="shared" si="1"/>
        <v>29119822</v>
      </c>
    </row>
    <row r="84" spans="1:17" ht="15" customHeight="1" x14ac:dyDescent="0.2">
      <c r="A84" s="35" t="s">
        <v>229</v>
      </c>
      <c r="B84" s="36">
        <v>21992485</v>
      </c>
      <c r="C84" s="36">
        <v>-8851</v>
      </c>
      <c r="D84" s="36">
        <v>5976024</v>
      </c>
      <c r="E84" s="37">
        <v>-1549</v>
      </c>
      <c r="F84" s="37">
        <v>255980</v>
      </c>
      <c r="G84" s="37">
        <v>27495</v>
      </c>
      <c r="H84" s="36">
        <v>418980</v>
      </c>
      <c r="I84" s="37">
        <v>924189</v>
      </c>
      <c r="J84" s="37">
        <v>25549</v>
      </c>
      <c r="K84" s="37">
        <v>696988</v>
      </c>
      <c r="L84" s="41">
        <v>0</v>
      </c>
      <c r="M84" s="36">
        <v>64869</v>
      </c>
      <c r="N84" s="37">
        <v>18973</v>
      </c>
      <c r="O84" s="37">
        <v>1485949</v>
      </c>
      <c r="P84" s="37">
        <v>82897</v>
      </c>
      <c r="Q84" s="107">
        <f t="shared" si="1"/>
        <v>31959978</v>
      </c>
    </row>
    <row r="85" spans="1:17" ht="17.25" customHeight="1" x14ac:dyDescent="0.2">
      <c r="A85" s="78" t="s">
        <v>230</v>
      </c>
      <c r="B85" s="79">
        <v>38568929</v>
      </c>
      <c r="C85" s="79">
        <v>-15522</v>
      </c>
      <c r="D85" s="79">
        <v>10480322</v>
      </c>
      <c r="E85" s="105">
        <v>-2717</v>
      </c>
      <c r="F85" s="105">
        <v>448925</v>
      </c>
      <c r="G85" s="105">
        <v>48220</v>
      </c>
      <c r="H85" s="79">
        <v>734772</v>
      </c>
      <c r="I85" s="105">
        <v>1620869</v>
      </c>
      <c r="J85" s="105">
        <v>44803</v>
      </c>
      <c r="K85" s="105">
        <v>1086445</v>
      </c>
      <c r="L85" s="79">
        <v>0</v>
      </c>
      <c r="M85" s="79">
        <v>113756</v>
      </c>
      <c r="N85" s="105">
        <v>33272</v>
      </c>
      <c r="O85" s="105">
        <v>1650135</v>
      </c>
      <c r="P85" s="105">
        <v>145384</v>
      </c>
      <c r="Q85" s="106">
        <f t="shared" si="1"/>
        <v>54957593</v>
      </c>
    </row>
    <row r="86" spans="1:17" ht="15" customHeight="1" x14ac:dyDescent="0.2">
      <c r="A86" s="35" t="s">
        <v>231</v>
      </c>
      <c r="B86" s="36">
        <v>33250975</v>
      </c>
      <c r="C86" s="36">
        <v>-13382</v>
      </c>
      <c r="D86" s="36">
        <v>9035282</v>
      </c>
      <c r="E86" s="37">
        <v>-2342</v>
      </c>
      <c r="F86" s="37">
        <v>387024</v>
      </c>
      <c r="G86" s="37">
        <v>41569</v>
      </c>
      <c r="H86" s="36">
        <v>633462</v>
      </c>
      <c r="I86" s="37">
        <v>1397360</v>
      </c>
      <c r="J86" s="37">
        <v>38626</v>
      </c>
      <c r="K86" s="37">
        <v>991320</v>
      </c>
      <c r="L86" s="41">
        <v>0</v>
      </c>
      <c r="M86" s="36">
        <v>98076</v>
      </c>
      <c r="N86" s="37">
        <v>28684</v>
      </c>
      <c r="O86" s="37">
        <v>993759</v>
      </c>
      <c r="P86" s="37">
        <v>125336</v>
      </c>
      <c r="Q86" s="107">
        <f t="shared" si="1"/>
        <v>47005749</v>
      </c>
    </row>
    <row r="87" spans="1:17" ht="17.25" customHeight="1" x14ac:dyDescent="0.2">
      <c r="A87" s="78" t="s">
        <v>232</v>
      </c>
      <c r="B87" s="79">
        <v>26782191</v>
      </c>
      <c r="C87" s="79">
        <v>-10779</v>
      </c>
      <c r="D87" s="79">
        <v>7277536</v>
      </c>
      <c r="E87" s="105">
        <v>-1887</v>
      </c>
      <c r="F87" s="105">
        <v>311728</v>
      </c>
      <c r="G87" s="105">
        <v>33481</v>
      </c>
      <c r="H87" s="79">
        <v>510230</v>
      </c>
      <c r="I87" s="105">
        <v>1125443</v>
      </c>
      <c r="J87" s="105">
        <v>31113</v>
      </c>
      <c r="K87" s="105">
        <v>835431</v>
      </c>
      <c r="L87" s="79">
        <v>0</v>
      </c>
      <c r="M87" s="79">
        <v>78994</v>
      </c>
      <c r="N87" s="105">
        <v>23105</v>
      </c>
      <c r="O87" s="105">
        <v>632516</v>
      </c>
      <c r="P87" s="105">
        <v>100949</v>
      </c>
      <c r="Q87" s="106">
        <f t="shared" si="1"/>
        <v>37730051</v>
      </c>
    </row>
    <row r="88" spans="1:17" ht="15" customHeight="1" x14ac:dyDescent="0.2">
      <c r="A88" s="35" t="s">
        <v>233</v>
      </c>
      <c r="B88" s="36">
        <v>42075441</v>
      </c>
      <c r="C88" s="36">
        <v>-16933</v>
      </c>
      <c r="D88" s="36">
        <v>11433134</v>
      </c>
      <c r="E88" s="37">
        <v>-2964</v>
      </c>
      <c r="F88" s="37">
        <v>489740</v>
      </c>
      <c r="G88" s="37">
        <v>52604</v>
      </c>
      <c r="H88" s="36">
        <v>801571</v>
      </c>
      <c r="I88" s="37">
        <v>1768274</v>
      </c>
      <c r="J88" s="37">
        <v>48875</v>
      </c>
      <c r="K88" s="37">
        <v>1138702</v>
      </c>
      <c r="L88" s="41">
        <v>0</v>
      </c>
      <c r="M88" s="36">
        <v>124101</v>
      </c>
      <c r="N88" s="37">
        <v>36296</v>
      </c>
      <c r="O88" s="37">
        <v>2520210</v>
      </c>
      <c r="P88" s="37">
        <v>158601</v>
      </c>
      <c r="Q88" s="107">
        <f t="shared" si="1"/>
        <v>60627652</v>
      </c>
    </row>
    <row r="89" spans="1:17" ht="17.25" customHeight="1" x14ac:dyDescent="0.2">
      <c r="A89" s="78" t="s">
        <v>234</v>
      </c>
      <c r="B89" s="79">
        <v>49614310</v>
      </c>
      <c r="C89" s="79">
        <v>-19967</v>
      </c>
      <c r="D89" s="79">
        <v>13481679</v>
      </c>
      <c r="E89" s="105">
        <v>-3495</v>
      </c>
      <c r="F89" s="105">
        <v>577488</v>
      </c>
      <c r="G89" s="105">
        <v>62030</v>
      </c>
      <c r="H89" s="79">
        <v>945195</v>
      </c>
      <c r="I89" s="105">
        <v>2085057</v>
      </c>
      <c r="J89" s="105">
        <v>57633</v>
      </c>
      <c r="K89" s="105">
        <v>1464370</v>
      </c>
      <c r="L89" s="79">
        <v>0</v>
      </c>
      <c r="M89" s="79">
        <v>146336</v>
      </c>
      <c r="N89" s="105">
        <v>42800</v>
      </c>
      <c r="O89" s="105">
        <v>985795</v>
      </c>
      <c r="P89" s="105">
        <v>187017</v>
      </c>
      <c r="Q89" s="106">
        <f t="shared" si="1"/>
        <v>69626248</v>
      </c>
    </row>
    <row r="90" spans="1:17" ht="15" customHeight="1" x14ac:dyDescent="0.2">
      <c r="A90" s="35" t="s">
        <v>235</v>
      </c>
      <c r="B90" s="36">
        <v>106563428</v>
      </c>
      <c r="C90" s="36">
        <v>-42888</v>
      </c>
      <c r="D90" s="36">
        <v>28956491</v>
      </c>
      <c r="E90" s="37">
        <v>-7507</v>
      </c>
      <c r="F90" s="37">
        <v>1240338</v>
      </c>
      <c r="G90" s="37">
        <v>133225</v>
      </c>
      <c r="H90" s="36">
        <v>2030142</v>
      </c>
      <c r="I90" s="37">
        <v>4478158</v>
      </c>
      <c r="J90" s="37">
        <v>123793</v>
      </c>
      <c r="K90" s="37">
        <v>2955586</v>
      </c>
      <c r="L90" s="41">
        <v>0</v>
      </c>
      <c r="M90" s="36">
        <v>314308</v>
      </c>
      <c r="N90" s="37">
        <v>91929</v>
      </c>
      <c r="O90" s="37">
        <v>6691687</v>
      </c>
      <c r="P90" s="37">
        <v>401674</v>
      </c>
      <c r="Q90" s="107">
        <f t="shared" si="1"/>
        <v>153930364</v>
      </c>
    </row>
    <row r="91" spans="1:17" ht="17.25" customHeight="1" x14ac:dyDescent="0.2">
      <c r="A91" s="78" t="s">
        <v>236</v>
      </c>
      <c r="B91" s="79">
        <v>29980888</v>
      </c>
      <c r="C91" s="79">
        <v>-12066</v>
      </c>
      <c r="D91" s="79">
        <v>8146706</v>
      </c>
      <c r="E91" s="105">
        <v>-2112</v>
      </c>
      <c r="F91" s="105">
        <v>348962</v>
      </c>
      <c r="G91" s="105">
        <v>37483</v>
      </c>
      <c r="H91" s="79">
        <v>571165</v>
      </c>
      <c r="I91" s="105">
        <v>1259913</v>
      </c>
      <c r="J91" s="105">
        <v>34828</v>
      </c>
      <c r="K91" s="105">
        <v>879412</v>
      </c>
      <c r="L91" s="79">
        <v>0</v>
      </c>
      <c r="M91" s="79">
        <v>88429</v>
      </c>
      <c r="N91" s="105">
        <v>25864</v>
      </c>
      <c r="O91" s="105">
        <v>2838079</v>
      </c>
      <c r="P91" s="105">
        <v>113009</v>
      </c>
      <c r="Q91" s="106">
        <f t="shared" si="1"/>
        <v>44310560</v>
      </c>
    </row>
    <row r="92" spans="1:17" ht="15" customHeight="1" x14ac:dyDescent="0.2">
      <c r="A92" s="35" t="s">
        <v>237</v>
      </c>
      <c r="B92" s="36">
        <v>43799682</v>
      </c>
      <c r="C92" s="36">
        <v>-17628</v>
      </c>
      <c r="D92" s="36">
        <v>11901687</v>
      </c>
      <c r="E92" s="37">
        <v>-3085</v>
      </c>
      <c r="F92" s="37">
        <v>509806</v>
      </c>
      <c r="G92" s="37">
        <v>54758</v>
      </c>
      <c r="H92" s="36">
        <v>834427</v>
      </c>
      <c r="I92" s="37">
        <v>1840639</v>
      </c>
      <c r="J92" s="37">
        <v>50881</v>
      </c>
      <c r="K92" s="37">
        <v>1203633</v>
      </c>
      <c r="L92" s="41">
        <v>0</v>
      </c>
      <c r="M92" s="36">
        <v>129185</v>
      </c>
      <c r="N92" s="37">
        <v>37784</v>
      </c>
      <c r="O92" s="37">
        <v>2984337</v>
      </c>
      <c r="P92" s="37">
        <v>165097</v>
      </c>
      <c r="Q92" s="107">
        <f t="shared" si="1"/>
        <v>63491203</v>
      </c>
    </row>
    <row r="93" spans="1:17" ht="17.25" customHeight="1" x14ac:dyDescent="0.2">
      <c r="A93" s="78" t="s">
        <v>238</v>
      </c>
      <c r="B93" s="79">
        <v>127885401</v>
      </c>
      <c r="C93" s="79">
        <v>-51468</v>
      </c>
      <c r="D93" s="79">
        <v>34750261</v>
      </c>
      <c r="E93" s="105">
        <v>-9009</v>
      </c>
      <c r="F93" s="105">
        <v>1488526</v>
      </c>
      <c r="G93" s="105">
        <v>159884</v>
      </c>
      <c r="H93" s="79">
        <v>2436331</v>
      </c>
      <c r="I93" s="105">
        <v>5374394</v>
      </c>
      <c r="J93" s="105">
        <v>148557</v>
      </c>
      <c r="K93" s="105">
        <v>3161476</v>
      </c>
      <c r="L93" s="79">
        <v>0</v>
      </c>
      <c r="M93" s="79">
        <v>377198</v>
      </c>
      <c r="N93" s="105">
        <v>110319</v>
      </c>
      <c r="O93" s="105">
        <v>8260131</v>
      </c>
      <c r="P93" s="105">
        <v>482052</v>
      </c>
      <c r="Q93" s="106">
        <f t="shared" si="1"/>
        <v>184574053</v>
      </c>
    </row>
    <row r="94" spans="1:17" ht="15" customHeight="1" x14ac:dyDescent="0.2">
      <c r="A94" s="35" t="s">
        <v>239</v>
      </c>
      <c r="B94" s="36">
        <v>28115045</v>
      </c>
      <c r="C94" s="36">
        <v>-11315</v>
      </c>
      <c r="D94" s="36">
        <v>7639690</v>
      </c>
      <c r="E94" s="37">
        <v>-1981</v>
      </c>
      <c r="F94" s="37">
        <v>327247</v>
      </c>
      <c r="G94" s="37">
        <v>35148</v>
      </c>
      <c r="H94" s="36">
        <v>535616</v>
      </c>
      <c r="I94" s="37">
        <v>1181546</v>
      </c>
      <c r="J94" s="37">
        <v>32660</v>
      </c>
      <c r="K94" s="37">
        <v>851023</v>
      </c>
      <c r="L94" s="41">
        <v>0</v>
      </c>
      <c r="M94" s="36">
        <v>82925</v>
      </c>
      <c r="N94" s="37">
        <v>24253</v>
      </c>
      <c r="O94" s="37">
        <v>3915945</v>
      </c>
      <c r="P94" s="37">
        <v>105978</v>
      </c>
      <c r="Q94" s="107">
        <f t="shared" si="1"/>
        <v>42833780</v>
      </c>
    </row>
    <row r="95" spans="1:17" ht="17.25" customHeight="1" x14ac:dyDescent="0.2">
      <c r="A95" s="78" t="s">
        <v>240</v>
      </c>
      <c r="B95" s="79">
        <v>79754166</v>
      </c>
      <c r="C95" s="79">
        <v>-32100</v>
      </c>
      <c r="D95" s="79">
        <v>21671648</v>
      </c>
      <c r="E95" s="105">
        <v>-5619</v>
      </c>
      <c r="F95" s="105">
        <v>928286</v>
      </c>
      <c r="G95" s="105">
        <v>99705</v>
      </c>
      <c r="H95" s="79">
        <v>1519411</v>
      </c>
      <c r="I95" s="105">
        <v>3351384</v>
      </c>
      <c r="J95" s="105">
        <v>92654</v>
      </c>
      <c r="K95" s="105">
        <v>2216085</v>
      </c>
      <c r="L95" s="79">
        <v>0</v>
      </c>
      <c r="M95" s="79">
        <v>235238</v>
      </c>
      <c r="N95" s="105">
        <v>68805</v>
      </c>
      <c r="O95" s="105">
        <v>4490226</v>
      </c>
      <c r="P95" s="105">
        <v>300613</v>
      </c>
      <c r="Q95" s="106">
        <f t="shared" si="1"/>
        <v>114690502</v>
      </c>
    </row>
    <row r="96" spans="1:17" ht="15" customHeight="1" x14ac:dyDescent="0.2">
      <c r="A96" s="35" t="s">
        <v>241</v>
      </c>
      <c r="B96" s="36">
        <v>25310924</v>
      </c>
      <c r="C96" s="36">
        <v>-10187</v>
      </c>
      <c r="D96" s="36">
        <v>6877739</v>
      </c>
      <c r="E96" s="37">
        <v>-1783</v>
      </c>
      <c r="F96" s="37">
        <v>294605</v>
      </c>
      <c r="G96" s="37">
        <v>31642</v>
      </c>
      <c r="H96" s="36">
        <v>482199</v>
      </c>
      <c r="I96" s="37">
        <v>1063655</v>
      </c>
      <c r="J96" s="37">
        <v>29403</v>
      </c>
      <c r="K96" s="37">
        <v>811866</v>
      </c>
      <c r="L96" s="41">
        <v>0</v>
      </c>
      <c r="M96" s="36">
        <v>74654</v>
      </c>
      <c r="N96" s="37">
        <v>21836</v>
      </c>
      <c r="O96" s="37">
        <v>2560982</v>
      </c>
      <c r="P96" s="37">
        <v>95406</v>
      </c>
      <c r="Q96" s="107">
        <f t="shared" si="1"/>
        <v>37642941</v>
      </c>
    </row>
    <row r="97" spans="1:17" ht="17.25" customHeight="1" x14ac:dyDescent="0.2">
      <c r="A97" s="78" t="s">
        <v>242</v>
      </c>
      <c r="B97" s="79">
        <v>39135527</v>
      </c>
      <c r="C97" s="79">
        <v>-15750</v>
      </c>
      <c r="D97" s="79">
        <v>10634288</v>
      </c>
      <c r="E97" s="105">
        <v>-2757</v>
      </c>
      <c r="F97" s="105">
        <v>455519</v>
      </c>
      <c r="G97" s="105">
        <v>48928</v>
      </c>
      <c r="H97" s="79">
        <v>745567</v>
      </c>
      <c r="I97" s="105">
        <v>1644661</v>
      </c>
      <c r="J97" s="105">
        <v>45462</v>
      </c>
      <c r="K97" s="105">
        <v>1147436</v>
      </c>
      <c r="L97" s="79">
        <v>0</v>
      </c>
      <c r="M97" s="79">
        <v>115431</v>
      </c>
      <c r="N97" s="105">
        <v>33762</v>
      </c>
      <c r="O97" s="105">
        <v>3767083</v>
      </c>
      <c r="P97" s="105">
        <v>147518</v>
      </c>
      <c r="Q97" s="106">
        <f t="shared" si="1"/>
        <v>57902675</v>
      </c>
    </row>
    <row r="98" spans="1:17" ht="15" customHeight="1" x14ac:dyDescent="0.2">
      <c r="A98" s="35" t="s">
        <v>243</v>
      </c>
      <c r="B98" s="36">
        <v>20844834</v>
      </c>
      <c r="C98" s="36">
        <v>-8389</v>
      </c>
      <c r="D98" s="36">
        <v>5664160</v>
      </c>
      <c r="E98" s="37">
        <v>-1468</v>
      </c>
      <c r="F98" s="37">
        <v>242624</v>
      </c>
      <c r="G98" s="37">
        <v>26060</v>
      </c>
      <c r="H98" s="36">
        <v>397114</v>
      </c>
      <c r="I98" s="37">
        <v>876007</v>
      </c>
      <c r="J98" s="37">
        <v>24214</v>
      </c>
      <c r="K98" s="37">
        <v>725325</v>
      </c>
      <c r="L98" s="41">
        <v>0</v>
      </c>
      <c r="M98" s="36">
        <v>61480</v>
      </c>
      <c r="N98" s="37">
        <v>17981</v>
      </c>
      <c r="O98" s="37">
        <v>1834967</v>
      </c>
      <c r="P98" s="37">
        <v>78572</v>
      </c>
      <c r="Q98" s="107">
        <f t="shared" si="1"/>
        <v>30783481</v>
      </c>
    </row>
    <row r="99" spans="1:17" ht="17.25" customHeight="1" x14ac:dyDescent="0.2">
      <c r="A99" s="78" t="s">
        <v>244</v>
      </c>
      <c r="B99" s="79">
        <v>85959165</v>
      </c>
      <c r="C99" s="79">
        <v>-34594</v>
      </c>
      <c r="D99" s="79">
        <v>23357644</v>
      </c>
      <c r="E99" s="105">
        <v>-6055</v>
      </c>
      <c r="F99" s="105">
        <v>1000528</v>
      </c>
      <c r="G99" s="105">
        <v>107467</v>
      </c>
      <c r="H99" s="79">
        <v>1637595</v>
      </c>
      <c r="I99" s="105">
        <v>3612494</v>
      </c>
      <c r="J99" s="105">
        <v>99852</v>
      </c>
      <c r="K99" s="105">
        <v>2461764</v>
      </c>
      <c r="L99" s="79">
        <v>0</v>
      </c>
      <c r="M99" s="79">
        <v>253537</v>
      </c>
      <c r="N99" s="105">
        <v>74151</v>
      </c>
      <c r="O99" s="105">
        <v>4510517</v>
      </c>
      <c r="P99" s="105">
        <v>324017</v>
      </c>
      <c r="Q99" s="106">
        <f t="shared" si="1"/>
        <v>123358082</v>
      </c>
    </row>
    <row r="100" spans="1:17" ht="15" customHeight="1" x14ac:dyDescent="0.2">
      <c r="A100" s="35" t="s">
        <v>245</v>
      </c>
      <c r="B100" s="36">
        <v>107506539</v>
      </c>
      <c r="C100" s="36">
        <v>-43270</v>
      </c>
      <c r="D100" s="36">
        <v>29212821</v>
      </c>
      <c r="E100" s="37">
        <v>-7574</v>
      </c>
      <c r="F100" s="37">
        <v>1251303</v>
      </c>
      <c r="G100" s="37">
        <v>134400</v>
      </c>
      <c r="H100" s="36">
        <v>2048128</v>
      </c>
      <c r="I100" s="37">
        <v>4517555</v>
      </c>
      <c r="J100" s="37">
        <v>124895</v>
      </c>
      <c r="K100" s="37">
        <v>2450136</v>
      </c>
      <c r="L100" s="41">
        <v>0</v>
      </c>
      <c r="M100" s="36">
        <v>317090</v>
      </c>
      <c r="N100" s="37">
        <v>92749</v>
      </c>
      <c r="O100" s="37">
        <v>4109111</v>
      </c>
      <c r="P100" s="37">
        <v>405217</v>
      </c>
      <c r="Q100" s="107">
        <f t="shared" si="1"/>
        <v>152119100</v>
      </c>
    </row>
    <row r="101" spans="1:17" ht="15" customHeight="1" x14ac:dyDescent="0.2">
      <c r="A101" s="84"/>
      <c r="B101" s="85"/>
      <c r="C101" s="85"/>
      <c r="D101" s="85"/>
      <c r="E101" s="91"/>
      <c r="F101" s="91"/>
      <c r="G101" s="91"/>
      <c r="H101" s="85"/>
      <c r="I101" s="91"/>
      <c r="J101" s="91"/>
      <c r="K101" s="91"/>
      <c r="L101" s="85"/>
      <c r="M101" s="85"/>
      <c r="N101" s="91"/>
      <c r="O101" s="91"/>
      <c r="P101" s="91"/>
      <c r="Q101" s="108"/>
    </row>
    <row r="102" spans="1:17" x14ac:dyDescent="0.2">
      <c r="Q102" s="1"/>
    </row>
    <row r="103" spans="1:17" ht="15.75" x14ac:dyDescent="0.25">
      <c r="A103" s="138" t="s">
        <v>332</v>
      </c>
      <c r="B103" s="138"/>
      <c r="C103" s="138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</row>
    <row r="104" spans="1:17" s="25" customFormat="1" ht="16.5" customHeight="1" x14ac:dyDescent="0.2">
      <c r="A104" s="143" t="s">
        <v>128</v>
      </c>
      <c r="B104" s="143"/>
      <c r="C104" s="143"/>
      <c r="D104" s="143"/>
      <c r="E104" s="143"/>
      <c r="F104" s="143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</row>
    <row r="105" spans="1:17" ht="12.75" customHeight="1" x14ac:dyDescent="0.2">
      <c r="A105" s="143" t="str">
        <f>+A4</f>
        <v>POR EL  PERÍODO  DEL 1o. DE ENERO AL 31 DE DICIEMBRE AÑO 2024.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3"/>
      <c r="O105" s="143"/>
      <c r="P105" s="143"/>
      <c r="Q105" s="143"/>
    </row>
    <row r="106" spans="1:17" ht="10.5" customHeight="1" x14ac:dyDescent="0.2">
      <c r="A106" s="135" t="s">
        <v>4</v>
      </c>
      <c r="B106" s="135"/>
      <c r="C106" s="135"/>
      <c r="D106" s="135"/>
      <c r="E106" s="135"/>
      <c r="F106" s="135"/>
      <c r="G106" s="135"/>
      <c r="H106" s="135"/>
      <c r="I106" s="135"/>
      <c r="J106" s="135"/>
      <c r="K106" s="135"/>
      <c r="L106" s="135"/>
      <c r="M106" s="135"/>
      <c r="N106" s="135"/>
      <c r="O106" s="135"/>
      <c r="P106" s="135"/>
      <c r="Q106" s="135"/>
    </row>
    <row r="107" spans="1:17" ht="3" customHeight="1" x14ac:dyDescent="0.2">
      <c r="A107" s="6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44"/>
    </row>
    <row r="108" spans="1:17" ht="12.75" customHeight="1" x14ac:dyDescent="0.2">
      <c r="A108" s="144" t="s">
        <v>169</v>
      </c>
      <c r="B108" s="103"/>
      <c r="C108" s="103" t="s">
        <v>140</v>
      </c>
      <c r="D108" s="103" t="s">
        <v>140</v>
      </c>
      <c r="E108" s="103" t="s">
        <v>147</v>
      </c>
      <c r="F108" s="103" t="s">
        <v>149</v>
      </c>
      <c r="G108" s="103" t="s">
        <v>301</v>
      </c>
      <c r="H108" s="103" t="s">
        <v>146</v>
      </c>
      <c r="I108" s="103" t="s">
        <v>147</v>
      </c>
      <c r="J108" s="103" t="s">
        <v>147</v>
      </c>
      <c r="K108" s="103" t="s">
        <v>150</v>
      </c>
      <c r="L108" s="103" t="s">
        <v>147</v>
      </c>
      <c r="M108" s="103" t="s">
        <v>147</v>
      </c>
      <c r="N108" s="103" t="s">
        <v>148</v>
      </c>
      <c r="O108" s="103"/>
      <c r="P108" s="103" t="s">
        <v>291</v>
      </c>
      <c r="Q108" s="147" t="s">
        <v>127</v>
      </c>
    </row>
    <row r="109" spans="1:17" ht="12.75" customHeight="1" x14ac:dyDescent="0.2">
      <c r="A109" s="145"/>
      <c r="B109" s="104" t="s">
        <v>140</v>
      </c>
      <c r="C109" s="104" t="s">
        <v>156</v>
      </c>
      <c r="D109" s="104" t="s">
        <v>151</v>
      </c>
      <c r="E109" s="104" t="s">
        <v>157</v>
      </c>
      <c r="F109" s="104" t="s">
        <v>152</v>
      </c>
      <c r="G109" s="104" t="s">
        <v>302</v>
      </c>
      <c r="H109" s="104" t="s">
        <v>152</v>
      </c>
      <c r="I109" s="104" t="s">
        <v>287</v>
      </c>
      <c r="J109" s="104" t="s">
        <v>287</v>
      </c>
      <c r="K109" s="104" t="s">
        <v>155</v>
      </c>
      <c r="L109" s="104" t="s">
        <v>151</v>
      </c>
      <c r="M109" s="104" t="s">
        <v>153</v>
      </c>
      <c r="N109" s="104" t="s">
        <v>154</v>
      </c>
      <c r="O109" s="104" t="s">
        <v>140</v>
      </c>
      <c r="P109" s="104" t="s">
        <v>292</v>
      </c>
      <c r="Q109" s="148"/>
    </row>
    <row r="110" spans="1:17" ht="12.75" customHeight="1" x14ac:dyDescent="0.2">
      <c r="A110" s="145"/>
      <c r="B110" s="104" t="s">
        <v>156</v>
      </c>
      <c r="C110" s="104" t="s">
        <v>285</v>
      </c>
      <c r="D110" s="104" t="s">
        <v>157</v>
      </c>
      <c r="E110" s="104" t="s">
        <v>286</v>
      </c>
      <c r="F110" s="104" t="s">
        <v>160</v>
      </c>
      <c r="G110" s="104" t="s">
        <v>303</v>
      </c>
      <c r="H110" s="104" t="s">
        <v>158</v>
      </c>
      <c r="I110" s="104" t="s">
        <v>288</v>
      </c>
      <c r="J110" s="104" t="s">
        <v>288</v>
      </c>
      <c r="K110" s="104" t="s">
        <v>162</v>
      </c>
      <c r="L110" s="104" t="s">
        <v>153</v>
      </c>
      <c r="M110" s="104" t="s">
        <v>159</v>
      </c>
      <c r="N110" s="104" t="s">
        <v>161</v>
      </c>
      <c r="O110" s="104" t="s">
        <v>283</v>
      </c>
      <c r="P110" s="104" t="s">
        <v>293</v>
      </c>
      <c r="Q110" s="148"/>
    </row>
    <row r="111" spans="1:17" ht="12.75" customHeight="1" x14ac:dyDescent="0.2">
      <c r="A111" s="146"/>
      <c r="B111" s="97"/>
      <c r="C111" s="97"/>
      <c r="D111" s="97" t="s">
        <v>163</v>
      </c>
      <c r="E111" s="97" t="s">
        <v>285</v>
      </c>
      <c r="F111" s="97" t="s">
        <v>166</v>
      </c>
      <c r="G111" s="97" t="s">
        <v>304</v>
      </c>
      <c r="H111" s="97" t="s">
        <v>164</v>
      </c>
      <c r="I111" s="97"/>
      <c r="J111" s="97" t="s">
        <v>285</v>
      </c>
      <c r="K111" s="97" t="s">
        <v>168</v>
      </c>
      <c r="L111" s="97"/>
      <c r="M111" s="97" t="s">
        <v>165</v>
      </c>
      <c r="N111" s="97" t="s">
        <v>167</v>
      </c>
      <c r="O111" s="97"/>
      <c r="P111" s="97" t="s">
        <v>294</v>
      </c>
      <c r="Q111" s="149"/>
    </row>
    <row r="112" spans="1:17" ht="11.25" hidden="1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13"/>
    </row>
    <row r="113" spans="1:17" ht="17.25" customHeight="1" x14ac:dyDescent="0.2">
      <c r="A113" s="78" t="s">
        <v>246</v>
      </c>
      <c r="B113" s="79">
        <v>33855166</v>
      </c>
      <c r="C113" s="79">
        <v>-13626</v>
      </c>
      <c r="D113" s="79">
        <v>9199485</v>
      </c>
      <c r="E113" s="105">
        <v>-2385</v>
      </c>
      <c r="F113" s="105">
        <v>394052</v>
      </c>
      <c r="G113" s="105">
        <v>42324</v>
      </c>
      <c r="H113" s="79">
        <v>644980</v>
      </c>
      <c r="I113" s="105">
        <v>1422639</v>
      </c>
      <c r="J113" s="105">
        <v>39331</v>
      </c>
      <c r="K113" s="105">
        <v>906227</v>
      </c>
      <c r="L113" s="79">
        <v>0</v>
      </c>
      <c r="M113" s="79">
        <v>99858</v>
      </c>
      <c r="N113" s="105">
        <v>29208</v>
      </c>
      <c r="O113" s="105">
        <v>0</v>
      </c>
      <c r="P113" s="105">
        <v>127608</v>
      </c>
      <c r="Q113" s="106">
        <f>SUM(B113:P113)</f>
        <v>46744867</v>
      </c>
    </row>
    <row r="114" spans="1:17" ht="15" customHeight="1" x14ac:dyDescent="0.2">
      <c r="A114" s="35" t="s">
        <v>247</v>
      </c>
      <c r="B114" s="36">
        <v>24955439</v>
      </c>
      <c r="C114" s="36">
        <v>-10045</v>
      </c>
      <c r="D114" s="36">
        <v>6781163</v>
      </c>
      <c r="E114" s="37">
        <v>-1758</v>
      </c>
      <c r="F114" s="37">
        <v>290464</v>
      </c>
      <c r="G114" s="37">
        <v>31197</v>
      </c>
      <c r="H114" s="36">
        <v>475434</v>
      </c>
      <c r="I114" s="37">
        <v>1048632</v>
      </c>
      <c r="J114" s="37">
        <v>28993</v>
      </c>
      <c r="K114" s="37">
        <v>782690</v>
      </c>
      <c r="L114" s="41">
        <v>0</v>
      </c>
      <c r="M114" s="36">
        <v>73605</v>
      </c>
      <c r="N114" s="37">
        <v>21530</v>
      </c>
      <c r="O114" s="37">
        <v>1540551</v>
      </c>
      <c r="P114" s="37">
        <v>94061</v>
      </c>
      <c r="Q114" s="107">
        <f t="shared" ref="Q114:Q149" si="2">SUM(B114:P114)</f>
        <v>36111956</v>
      </c>
    </row>
    <row r="115" spans="1:17" ht="17.25" customHeight="1" x14ac:dyDescent="0.2">
      <c r="A115" s="78" t="s">
        <v>248</v>
      </c>
      <c r="B115" s="79">
        <v>62150280</v>
      </c>
      <c r="C115" s="79">
        <v>-25013</v>
      </c>
      <c r="D115" s="79">
        <v>16888079</v>
      </c>
      <c r="E115" s="105">
        <v>-4378</v>
      </c>
      <c r="F115" s="105">
        <v>723399</v>
      </c>
      <c r="G115" s="105">
        <v>77701</v>
      </c>
      <c r="H115" s="79">
        <v>1184019</v>
      </c>
      <c r="I115" s="105">
        <v>2611864</v>
      </c>
      <c r="J115" s="105">
        <v>72197</v>
      </c>
      <c r="K115" s="105">
        <v>1724370</v>
      </c>
      <c r="L115" s="79">
        <v>0</v>
      </c>
      <c r="M115" s="79">
        <v>183310</v>
      </c>
      <c r="N115" s="105">
        <v>53614</v>
      </c>
      <c r="O115" s="105">
        <v>0</v>
      </c>
      <c r="P115" s="105">
        <v>234270</v>
      </c>
      <c r="Q115" s="106">
        <f t="shared" si="2"/>
        <v>85873712</v>
      </c>
    </row>
    <row r="116" spans="1:17" ht="15" customHeight="1" x14ac:dyDescent="0.2">
      <c r="A116" s="35" t="s">
        <v>249</v>
      </c>
      <c r="B116" s="36">
        <v>31805218</v>
      </c>
      <c r="C116" s="36">
        <v>-12800</v>
      </c>
      <c r="D116" s="36">
        <v>8642427</v>
      </c>
      <c r="E116" s="37">
        <v>-2241</v>
      </c>
      <c r="F116" s="37">
        <v>370196</v>
      </c>
      <c r="G116" s="37">
        <v>39763</v>
      </c>
      <c r="H116" s="36">
        <v>605919</v>
      </c>
      <c r="I116" s="37">
        <v>1336595</v>
      </c>
      <c r="J116" s="37">
        <v>36946</v>
      </c>
      <c r="K116" s="37">
        <v>960977</v>
      </c>
      <c r="L116" s="41">
        <v>0</v>
      </c>
      <c r="M116" s="36">
        <v>93808</v>
      </c>
      <c r="N116" s="37">
        <v>27438</v>
      </c>
      <c r="O116" s="37">
        <v>1944942</v>
      </c>
      <c r="P116" s="37">
        <v>119886</v>
      </c>
      <c r="Q116" s="107">
        <f t="shared" si="2"/>
        <v>45969074</v>
      </c>
    </row>
    <row r="117" spans="1:17" ht="17.25" customHeight="1" x14ac:dyDescent="0.2">
      <c r="A117" s="78" t="s">
        <v>250</v>
      </c>
      <c r="B117" s="79">
        <v>22117059</v>
      </c>
      <c r="C117" s="79">
        <v>-8901</v>
      </c>
      <c r="D117" s="79">
        <v>6009870</v>
      </c>
      <c r="E117" s="105">
        <v>-1558</v>
      </c>
      <c r="F117" s="105">
        <v>257429</v>
      </c>
      <c r="G117" s="105">
        <v>27652</v>
      </c>
      <c r="H117" s="79">
        <v>421352</v>
      </c>
      <c r="I117" s="105">
        <v>929438</v>
      </c>
      <c r="J117" s="105">
        <v>25693</v>
      </c>
      <c r="K117" s="105">
        <v>687820</v>
      </c>
      <c r="L117" s="79">
        <v>0</v>
      </c>
      <c r="M117" s="79">
        <v>65234</v>
      </c>
      <c r="N117" s="105">
        <v>19080</v>
      </c>
      <c r="O117" s="105">
        <v>1034997</v>
      </c>
      <c r="P117" s="105">
        <v>83366</v>
      </c>
      <c r="Q117" s="106">
        <f t="shared" si="2"/>
        <v>31668531</v>
      </c>
    </row>
    <row r="118" spans="1:17" ht="15" customHeight="1" x14ac:dyDescent="0.2">
      <c r="A118" s="35" t="s">
        <v>251</v>
      </c>
      <c r="B118" s="36">
        <v>93788008</v>
      </c>
      <c r="C118" s="36">
        <v>-37752</v>
      </c>
      <c r="D118" s="36">
        <v>25485167</v>
      </c>
      <c r="E118" s="37">
        <v>-6608</v>
      </c>
      <c r="F118" s="37">
        <v>1091610</v>
      </c>
      <c r="G118" s="37">
        <v>117245</v>
      </c>
      <c r="H118" s="36">
        <v>1786804</v>
      </c>
      <c r="I118" s="37">
        <v>3940714</v>
      </c>
      <c r="J118" s="37">
        <v>108967</v>
      </c>
      <c r="K118" s="37">
        <v>2477128</v>
      </c>
      <c r="L118" s="41">
        <v>0</v>
      </c>
      <c r="M118" s="36">
        <v>276629</v>
      </c>
      <c r="N118" s="37">
        <v>80919</v>
      </c>
      <c r="O118" s="37">
        <v>10345916</v>
      </c>
      <c r="P118" s="37">
        <v>353490</v>
      </c>
      <c r="Q118" s="107">
        <f t="shared" si="2"/>
        <v>139808237</v>
      </c>
    </row>
    <row r="119" spans="1:17" ht="17.25" customHeight="1" x14ac:dyDescent="0.2">
      <c r="A119" s="78" t="s">
        <v>252</v>
      </c>
      <c r="B119" s="79">
        <v>50941793</v>
      </c>
      <c r="C119" s="79">
        <v>-20503</v>
      </c>
      <c r="D119" s="79">
        <v>13842428</v>
      </c>
      <c r="E119" s="105">
        <v>-3589</v>
      </c>
      <c r="F119" s="105">
        <v>592932</v>
      </c>
      <c r="G119" s="105">
        <v>63686</v>
      </c>
      <c r="H119" s="79">
        <v>970496</v>
      </c>
      <c r="I119" s="105">
        <v>2140712</v>
      </c>
      <c r="J119" s="105">
        <v>59180</v>
      </c>
      <c r="K119" s="105">
        <v>1306831</v>
      </c>
      <c r="L119" s="79">
        <v>0</v>
      </c>
      <c r="M119" s="79">
        <v>150252</v>
      </c>
      <c r="N119" s="105">
        <v>43948</v>
      </c>
      <c r="O119" s="105">
        <v>5597737</v>
      </c>
      <c r="P119" s="105">
        <v>192014</v>
      </c>
      <c r="Q119" s="106">
        <f t="shared" si="2"/>
        <v>75877917</v>
      </c>
    </row>
    <row r="120" spans="1:17" ht="15" customHeight="1" x14ac:dyDescent="0.2">
      <c r="A120" s="35" t="s">
        <v>253</v>
      </c>
      <c r="B120" s="36">
        <v>41558656</v>
      </c>
      <c r="C120" s="36">
        <v>-16726</v>
      </c>
      <c r="D120" s="36">
        <v>11292727</v>
      </c>
      <c r="E120" s="37">
        <v>-2928</v>
      </c>
      <c r="F120" s="37">
        <v>483721</v>
      </c>
      <c r="G120" s="37">
        <v>51956</v>
      </c>
      <c r="H120" s="36">
        <v>791731</v>
      </c>
      <c r="I120" s="37">
        <v>1746481</v>
      </c>
      <c r="J120" s="37">
        <v>48277</v>
      </c>
      <c r="K120" s="37">
        <v>1262723</v>
      </c>
      <c r="L120" s="41">
        <v>0</v>
      </c>
      <c r="M120" s="36">
        <v>122575</v>
      </c>
      <c r="N120" s="37">
        <v>35850</v>
      </c>
      <c r="O120" s="37">
        <v>511214</v>
      </c>
      <c r="P120" s="37">
        <v>156652</v>
      </c>
      <c r="Q120" s="107">
        <f t="shared" si="2"/>
        <v>58042909</v>
      </c>
    </row>
    <row r="121" spans="1:17" ht="17.25" customHeight="1" x14ac:dyDescent="0.2">
      <c r="A121" s="78" t="s">
        <v>254</v>
      </c>
      <c r="B121" s="79">
        <v>47720540</v>
      </c>
      <c r="C121" s="79">
        <v>-19206</v>
      </c>
      <c r="D121" s="79">
        <v>12967100</v>
      </c>
      <c r="E121" s="105">
        <v>-3362</v>
      </c>
      <c r="F121" s="105">
        <v>555442</v>
      </c>
      <c r="G121" s="105">
        <v>59659</v>
      </c>
      <c r="H121" s="79">
        <v>909123</v>
      </c>
      <c r="I121" s="105">
        <v>2005410</v>
      </c>
      <c r="J121" s="105">
        <v>55435</v>
      </c>
      <c r="K121" s="105">
        <v>1352615</v>
      </c>
      <c r="L121" s="79">
        <v>0</v>
      </c>
      <c r="M121" s="79">
        <v>140751</v>
      </c>
      <c r="N121" s="105">
        <v>41166</v>
      </c>
      <c r="O121" s="105">
        <v>1452858</v>
      </c>
      <c r="P121" s="105">
        <v>179875</v>
      </c>
      <c r="Q121" s="106">
        <f t="shared" si="2"/>
        <v>67417406</v>
      </c>
    </row>
    <row r="122" spans="1:17" ht="15" customHeight="1" x14ac:dyDescent="0.2">
      <c r="A122" s="35" t="s">
        <v>255</v>
      </c>
      <c r="B122" s="36">
        <v>26861906</v>
      </c>
      <c r="C122" s="36">
        <v>-10811</v>
      </c>
      <c r="D122" s="36">
        <v>7299200</v>
      </c>
      <c r="E122" s="37">
        <v>-1892</v>
      </c>
      <c r="F122" s="37">
        <v>312655</v>
      </c>
      <c r="G122" s="37">
        <v>33581</v>
      </c>
      <c r="H122" s="36">
        <v>511750</v>
      </c>
      <c r="I122" s="37">
        <v>1128783</v>
      </c>
      <c r="J122" s="37">
        <v>31206</v>
      </c>
      <c r="K122" s="37">
        <v>851810</v>
      </c>
      <c r="L122" s="41">
        <v>0</v>
      </c>
      <c r="M122" s="36">
        <v>79231</v>
      </c>
      <c r="N122" s="37">
        <v>23174</v>
      </c>
      <c r="O122" s="37">
        <v>1921679</v>
      </c>
      <c r="P122" s="37">
        <v>101250</v>
      </c>
      <c r="Q122" s="107">
        <f t="shared" si="2"/>
        <v>39143522</v>
      </c>
    </row>
    <row r="123" spans="1:17" ht="17.25" customHeight="1" x14ac:dyDescent="0.2">
      <c r="A123" s="78" t="s">
        <v>256</v>
      </c>
      <c r="B123" s="79">
        <v>26352710</v>
      </c>
      <c r="C123" s="79">
        <v>-10606</v>
      </c>
      <c r="D123" s="79">
        <v>7160830</v>
      </c>
      <c r="E123" s="105">
        <v>-1856</v>
      </c>
      <c r="F123" s="105">
        <v>306731</v>
      </c>
      <c r="G123" s="105">
        <v>32945</v>
      </c>
      <c r="H123" s="79">
        <v>502048</v>
      </c>
      <c r="I123" s="105">
        <v>1107410</v>
      </c>
      <c r="J123" s="105">
        <v>30614</v>
      </c>
      <c r="K123" s="105">
        <v>853206</v>
      </c>
      <c r="L123" s="79">
        <v>0</v>
      </c>
      <c r="M123" s="79">
        <v>77726</v>
      </c>
      <c r="N123" s="105">
        <v>22735</v>
      </c>
      <c r="O123" s="105">
        <v>254051</v>
      </c>
      <c r="P123" s="105">
        <v>99330</v>
      </c>
      <c r="Q123" s="106">
        <f t="shared" si="2"/>
        <v>36787874</v>
      </c>
    </row>
    <row r="124" spans="1:17" ht="15" customHeight="1" x14ac:dyDescent="0.2">
      <c r="A124" s="35" t="s">
        <v>257</v>
      </c>
      <c r="B124" s="36">
        <v>121452370</v>
      </c>
      <c r="C124" s="36">
        <v>-48878</v>
      </c>
      <c r="D124" s="36">
        <v>33002180</v>
      </c>
      <c r="E124" s="37">
        <v>-8555</v>
      </c>
      <c r="F124" s="37">
        <v>1413657</v>
      </c>
      <c r="G124" s="37">
        <v>151842</v>
      </c>
      <c r="H124" s="36">
        <v>2313763</v>
      </c>
      <c r="I124" s="37">
        <v>5104192</v>
      </c>
      <c r="J124" s="37">
        <v>141080</v>
      </c>
      <c r="K124" s="37">
        <v>3365205</v>
      </c>
      <c r="L124" s="41">
        <v>0</v>
      </c>
      <c r="M124" s="36">
        <v>358223</v>
      </c>
      <c r="N124" s="37">
        <v>104767</v>
      </c>
      <c r="O124" s="37">
        <v>9103596</v>
      </c>
      <c r="P124" s="37">
        <v>457810</v>
      </c>
      <c r="Q124" s="107">
        <f t="shared" si="2"/>
        <v>176911252</v>
      </c>
    </row>
    <row r="125" spans="1:17" ht="17.25" customHeight="1" x14ac:dyDescent="0.2">
      <c r="A125" s="78" t="s">
        <v>258</v>
      </c>
      <c r="B125" s="79">
        <v>43652748</v>
      </c>
      <c r="C125" s="79">
        <v>-17568</v>
      </c>
      <c r="D125" s="79">
        <v>11861735</v>
      </c>
      <c r="E125" s="105">
        <v>-3075</v>
      </c>
      <c r="F125" s="105">
        <v>508100</v>
      </c>
      <c r="G125" s="105">
        <v>54575</v>
      </c>
      <c r="H125" s="79">
        <v>831619</v>
      </c>
      <c r="I125" s="105">
        <v>1834559</v>
      </c>
      <c r="J125" s="105">
        <v>50708</v>
      </c>
      <c r="K125" s="105">
        <v>1068668</v>
      </c>
      <c r="L125" s="79">
        <v>0</v>
      </c>
      <c r="M125" s="79">
        <v>128755</v>
      </c>
      <c r="N125" s="105">
        <v>37657</v>
      </c>
      <c r="O125" s="105">
        <v>3077087</v>
      </c>
      <c r="P125" s="105">
        <v>164547</v>
      </c>
      <c r="Q125" s="106">
        <f t="shared" si="2"/>
        <v>63250115</v>
      </c>
    </row>
    <row r="126" spans="1:17" ht="15" customHeight="1" x14ac:dyDescent="0.2">
      <c r="A126" s="35" t="s">
        <v>259</v>
      </c>
      <c r="B126" s="36">
        <v>26703477</v>
      </c>
      <c r="C126" s="36">
        <v>-10747</v>
      </c>
      <c r="D126" s="36">
        <v>7256136</v>
      </c>
      <c r="E126" s="37">
        <v>-1881</v>
      </c>
      <c r="F126" s="37">
        <v>310814</v>
      </c>
      <c r="G126" s="37">
        <v>33385</v>
      </c>
      <c r="H126" s="36">
        <v>508728</v>
      </c>
      <c r="I126" s="37">
        <v>1122183</v>
      </c>
      <c r="J126" s="37">
        <v>31021</v>
      </c>
      <c r="K126" s="37">
        <v>871897</v>
      </c>
      <c r="L126" s="41">
        <v>0</v>
      </c>
      <c r="M126" s="36">
        <v>78760</v>
      </c>
      <c r="N126" s="37">
        <v>23036</v>
      </c>
      <c r="O126" s="37">
        <v>942411</v>
      </c>
      <c r="P126" s="37">
        <v>100655</v>
      </c>
      <c r="Q126" s="107">
        <f t="shared" si="2"/>
        <v>37969875</v>
      </c>
    </row>
    <row r="127" spans="1:17" ht="17.25" customHeight="1" x14ac:dyDescent="0.2">
      <c r="A127" s="78" t="s">
        <v>260</v>
      </c>
      <c r="B127" s="79">
        <v>26369586</v>
      </c>
      <c r="C127" s="79">
        <v>-10612</v>
      </c>
      <c r="D127" s="79">
        <v>7165388</v>
      </c>
      <c r="E127" s="105">
        <v>-1857</v>
      </c>
      <c r="F127" s="105">
        <v>306931</v>
      </c>
      <c r="G127" s="105">
        <v>32968</v>
      </c>
      <c r="H127" s="79">
        <v>502361</v>
      </c>
      <c r="I127" s="105">
        <v>1108233</v>
      </c>
      <c r="J127" s="105">
        <v>30631</v>
      </c>
      <c r="K127" s="105">
        <v>836574</v>
      </c>
      <c r="L127" s="79">
        <v>0</v>
      </c>
      <c r="M127" s="79">
        <v>77777</v>
      </c>
      <c r="N127" s="105">
        <v>22746</v>
      </c>
      <c r="O127" s="105">
        <v>2664973</v>
      </c>
      <c r="P127" s="105">
        <v>99400</v>
      </c>
      <c r="Q127" s="106">
        <f t="shared" si="2"/>
        <v>39205099</v>
      </c>
    </row>
    <row r="128" spans="1:17" ht="15" customHeight="1" x14ac:dyDescent="0.2">
      <c r="A128" s="35" t="s">
        <v>261</v>
      </c>
      <c r="B128" s="36">
        <v>50030671</v>
      </c>
      <c r="C128" s="36">
        <v>-20142</v>
      </c>
      <c r="D128" s="36">
        <v>13595008</v>
      </c>
      <c r="E128" s="37">
        <v>-3526</v>
      </c>
      <c r="F128" s="37">
        <v>582294</v>
      </c>
      <c r="G128" s="37">
        <v>62537</v>
      </c>
      <c r="H128" s="36">
        <v>953189</v>
      </c>
      <c r="I128" s="37">
        <v>2101775</v>
      </c>
      <c r="J128" s="37">
        <v>58137</v>
      </c>
      <c r="K128" s="37">
        <v>783298</v>
      </c>
      <c r="L128" s="41">
        <v>0</v>
      </c>
      <c r="M128" s="36">
        <v>147570</v>
      </c>
      <c r="N128" s="37">
        <v>43174</v>
      </c>
      <c r="O128" s="37">
        <v>0</v>
      </c>
      <c r="P128" s="37">
        <v>188551</v>
      </c>
      <c r="Q128" s="107">
        <f t="shared" si="2"/>
        <v>68522536</v>
      </c>
    </row>
    <row r="129" spans="1:17" ht="17.25" customHeight="1" x14ac:dyDescent="0.2">
      <c r="A129" s="78" t="s">
        <v>262</v>
      </c>
      <c r="B129" s="79">
        <v>42728371</v>
      </c>
      <c r="C129" s="79">
        <v>-17197</v>
      </c>
      <c r="D129" s="79">
        <v>11610578</v>
      </c>
      <c r="E129" s="105">
        <v>-3010</v>
      </c>
      <c r="F129" s="105">
        <v>497336</v>
      </c>
      <c r="G129" s="105">
        <v>53419</v>
      </c>
      <c r="H129" s="79">
        <v>814017</v>
      </c>
      <c r="I129" s="105">
        <v>1795621</v>
      </c>
      <c r="J129" s="105">
        <v>49636</v>
      </c>
      <c r="K129" s="105">
        <v>1182480</v>
      </c>
      <c r="L129" s="79">
        <v>0</v>
      </c>
      <c r="M129" s="79">
        <v>126027</v>
      </c>
      <c r="N129" s="105">
        <v>36860</v>
      </c>
      <c r="O129" s="105">
        <v>3462046</v>
      </c>
      <c r="P129" s="105">
        <v>161060</v>
      </c>
      <c r="Q129" s="106">
        <f t="shared" si="2"/>
        <v>62497244</v>
      </c>
    </row>
    <row r="130" spans="1:17" ht="15" customHeight="1" x14ac:dyDescent="0.2">
      <c r="A130" s="35" t="s">
        <v>263</v>
      </c>
      <c r="B130" s="36">
        <v>16447759</v>
      </c>
      <c r="C130" s="36">
        <v>-6620</v>
      </c>
      <c r="D130" s="36">
        <v>4469347</v>
      </c>
      <c r="E130" s="37">
        <v>-1159</v>
      </c>
      <c r="F130" s="37">
        <v>191444</v>
      </c>
      <c r="G130" s="37">
        <v>20563</v>
      </c>
      <c r="H130" s="36">
        <v>313345</v>
      </c>
      <c r="I130" s="37">
        <v>691206</v>
      </c>
      <c r="J130" s="37">
        <v>19107</v>
      </c>
      <c r="K130" s="37">
        <v>620376</v>
      </c>
      <c r="L130" s="41">
        <v>0</v>
      </c>
      <c r="M130" s="36">
        <v>48515</v>
      </c>
      <c r="N130" s="37">
        <v>14189</v>
      </c>
      <c r="O130" s="37">
        <v>1037096</v>
      </c>
      <c r="P130" s="37">
        <v>61998</v>
      </c>
      <c r="Q130" s="107">
        <f t="shared" si="2"/>
        <v>23927166</v>
      </c>
    </row>
    <row r="131" spans="1:17" ht="17.25" customHeight="1" x14ac:dyDescent="0.2">
      <c r="A131" s="78" t="s">
        <v>264</v>
      </c>
      <c r="B131" s="79">
        <v>26558876</v>
      </c>
      <c r="C131" s="79">
        <v>-10690</v>
      </c>
      <c r="D131" s="79">
        <v>7216859</v>
      </c>
      <c r="E131" s="105">
        <v>-1871</v>
      </c>
      <c r="F131" s="105">
        <v>309129</v>
      </c>
      <c r="G131" s="105">
        <v>33204</v>
      </c>
      <c r="H131" s="79">
        <v>505977</v>
      </c>
      <c r="I131" s="105">
        <v>1116044</v>
      </c>
      <c r="J131" s="105">
        <v>30855</v>
      </c>
      <c r="K131" s="105">
        <v>770324</v>
      </c>
      <c r="L131" s="79">
        <v>0</v>
      </c>
      <c r="M131" s="79">
        <v>78335</v>
      </c>
      <c r="N131" s="105">
        <v>22914</v>
      </c>
      <c r="O131" s="105">
        <v>0</v>
      </c>
      <c r="P131" s="105">
        <v>100106</v>
      </c>
      <c r="Q131" s="106">
        <f t="shared" si="2"/>
        <v>36730062</v>
      </c>
    </row>
    <row r="132" spans="1:17" ht="15" customHeight="1" x14ac:dyDescent="0.2">
      <c r="A132" s="35" t="s">
        <v>265</v>
      </c>
      <c r="B132" s="36">
        <v>42402075</v>
      </c>
      <c r="C132" s="36">
        <v>-17066</v>
      </c>
      <c r="D132" s="36">
        <v>12038195</v>
      </c>
      <c r="E132" s="37">
        <v>-2987</v>
      </c>
      <c r="F132" s="37">
        <v>493536</v>
      </c>
      <c r="G132" s="37">
        <v>53010</v>
      </c>
      <c r="H132" s="36">
        <v>807803</v>
      </c>
      <c r="I132" s="37">
        <v>1781868</v>
      </c>
      <c r="J132" s="37">
        <v>49258</v>
      </c>
      <c r="K132" s="37">
        <v>608976</v>
      </c>
      <c r="L132" s="41">
        <v>0</v>
      </c>
      <c r="M132" s="36">
        <v>125065</v>
      </c>
      <c r="N132" s="37">
        <v>36579</v>
      </c>
      <c r="O132" s="37">
        <v>952746</v>
      </c>
      <c r="P132" s="37">
        <v>159827</v>
      </c>
      <c r="Q132" s="107">
        <f t="shared" si="2"/>
        <v>59488885</v>
      </c>
    </row>
    <row r="133" spans="1:17" ht="17.25" customHeight="1" x14ac:dyDescent="0.2">
      <c r="A133" s="78" t="s">
        <v>266</v>
      </c>
      <c r="B133" s="79">
        <v>68671267</v>
      </c>
      <c r="C133" s="79">
        <v>-27639</v>
      </c>
      <c r="D133" s="79">
        <v>18660067</v>
      </c>
      <c r="E133" s="105">
        <v>-4838</v>
      </c>
      <c r="F133" s="105">
        <v>799291</v>
      </c>
      <c r="G133" s="105">
        <v>85852</v>
      </c>
      <c r="H133" s="79">
        <v>1308263</v>
      </c>
      <c r="I133" s="105">
        <v>2885735</v>
      </c>
      <c r="J133" s="105">
        <v>79776</v>
      </c>
      <c r="K133" s="105">
        <v>1195177</v>
      </c>
      <c r="L133" s="79">
        <v>0</v>
      </c>
      <c r="M133" s="79">
        <v>202546</v>
      </c>
      <c r="N133" s="105">
        <v>59242</v>
      </c>
      <c r="O133" s="105">
        <v>1527132</v>
      </c>
      <c r="P133" s="105">
        <v>258842</v>
      </c>
      <c r="Q133" s="106">
        <f t="shared" si="2"/>
        <v>95700713</v>
      </c>
    </row>
    <row r="134" spans="1:17" ht="15" customHeight="1" x14ac:dyDescent="0.2">
      <c r="A134" s="35" t="s">
        <v>267</v>
      </c>
      <c r="B134" s="36">
        <v>40706510</v>
      </c>
      <c r="C134" s="36">
        <v>-16383</v>
      </c>
      <c r="D134" s="36">
        <v>11061186</v>
      </c>
      <c r="E134" s="37">
        <v>-2868</v>
      </c>
      <c r="F134" s="37">
        <v>473801</v>
      </c>
      <c r="G134" s="37">
        <v>50890</v>
      </c>
      <c r="H134" s="36">
        <v>775502</v>
      </c>
      <c r="I134" s="37">
        <v>1710620</v>
      </c>
      <c r="J134" s="37">
        <v>47288</v>
      </c>
      <c r="K134" s="37">
        <v>1111405</v>
      </c>
      <c r="L134" s="41">
        <v>0</v>
      </c>
      <c r="M134" s="36">
        <v>120063</v>
      </c>
      <c r="N134" s="37">
        <v>35116</v>
      </c>
      <c r="O134" s="37">
        <v>2272269</v>
      </c>
      <c r="P134" s="37">
        <v>153436</v>
      </c>
      <c r="Q134" s="107">
        <f t="shared" si="2"/>
        <v>58498835</v>
      </c>
    </row>
    <row r="135" spans="1:17" ht="17.25" customHeight="1" x14ac:dyDescent="0.2">
      <c r="A135" s="78" t="s">
        <v>268</v>
      </c>
      <c r="B135" s="79">
        <v>41112048</v>
      </c>
      <c r="C135" s="79">
        <v>-16546</v>
      </c>
      <c r="D135" s="79">
        <v>11171382</v>
      </c>
      <c r="E135" s="105">
        <v>-2896</v>
      </c>
      <c r="F135" s="105">
        <v>478521</v>
      </c>
      <c r="G135" s="105">
        <v>51397</v>
      </c>
      <c r="H135" s="79">
        <v>783227</v>
      </c>
      <c r="I135" s="105">
        <v>1727665</v>
      </c>
      <c r="J135" s="105">
        <v>47760</v>
      </c>
      <c r="K135" s="105">
        <v>821211</v>
      </c>
      <c r="L135" s="79">
        <v>0</v>
      </c>
      <c r="M135" s="79">
        <v>121260</v>
      </c>
      <c r="N135" s="105">
        <v>35467</v>
      </c>
      <c r="O135" s="105">
        <v>1576488</v>
      </c>
      <c r="P135" s="105">
        <v>154965</v>
      </c>
      <c r="Q135" s="106">
        <f t="shared" si="2"/>
        <v>58061949</v>
      </c>
    </row>
    <row r="136" spans="1:17" ht="15" customHeight="1" x14ac:dyDescent="0.2">
      <c r="A136" s="35" t="s">
        <v>269</v>
      </c>
      <c r="B136" s="36">
        <v>26733598</v>
      </c>
      <c r="C136" s="36">
        <v>-10759</v>
      </c>
      <c r="D136" s="36">
        <v>7264324</v>
      </c>
      <c r="E136" s="37">
        <v>-1883</v>
      </c>
      <c r="F136" s="37">
        <v>311165</v>
      </c>
      <c r="G136" s="37">
        <v>33422</v>
      </c>
      <c r="H136" s="36">
        <v>509302</v>
      </c>
      <c r="I136" s="37">
        <v>1123432</v>
      </c>
      <c r="J136" s="37">
        <v>31056</v>
      </c>
      <c r="K136" s="37">
        <v>835990</v>
      </c>
      <c r="L136" s="41">
        <v>0</v>
      </c>
      <c r="M136" s="36">
        <v>78851</v>
      </c>
      <c r="N136" s="37">
        <v>23062</v>
      </c>
      <c r="O136" s="37">
        <v>875853</v>
      </c>
      <c r="P136" s="37">
        <v>100768</v>
      </c>
      <c r="Q136" s="107">
        <f t="shared" si="2"/>
        <v>37908181</v>
      </c>
    </row>
    <row r="137" spans="1:17" ht="17.25" customHeight="1" x14ac:dyDescent="0.2">
      <c r="A137" s="78" t="s">
        <v>270</v>
      </c>
      <c r="B137" s="79">
        <v>41776753</v>
      </c>
      <c r="C137" s="79">
        <v>-16814</v>
      </c>
      <c r="D137" s="79">
        <v>11351996</v>
      </c>
      <c r="E137" s="105">
        <v>-2943</v>
      </c>
      <c r="F137" s="105">
        <v>486260</v>
      </c>
      <c r="G137" s="105">
        <v>52230</v>
      </c>
      <c r="H137" s="79">
        <v>795887</v>
      </c>
      <c r="I137" s="105">
        <v>1755625</v>
      </c>
      <c r="J137" s="105">
        <v>48530</v>
      </c>
      <c r="K137" s="105">
        <v>682209</v>
      </c>
      <c r="L137" s="79">
        <v>0</v>
      </c>
      <c r="M137" s="79">
        <v>123220</v>
      </c>
      <c r="N137" s="105">
        <v>36040</v>
      </c>
      <c r="O137" s="105">
        <v>1469599</v>
      </c>
      <c r="P137" s="105">
        <v>157472</v>
      </c>
      <c r="Q137" s="106">
        <f t="shared" si="2"/>
        <v>58716064</v>
      </c>
    </row>
    <row r="138" spans="1:17" ht="15" customHeight="1" x14ac:dyDescent="0.2">
      <c r="A138" s="35" t="s">
        <v>271</v>
      </c>
      <c r="B138" s="36">
        <v>318956135</v>
      </c>
      <c r="C138" s="36">
        <v>-128380</v>
      </c>
      <c r="D138" s="36">
        <v>86670262</v>
      </c>
      <c r="E138" s="37">
        <v>-22471</v>
      </c>
      <c r="F138" s="37">
        <v>3712411</v>
      </c>
      <c r="G138" s="37">
        <v>398737</v>
      </c>
      <c r="H138" s="36">
        <v>6076531</v>
      </c>
      <c r="I138" s="37">
        <v>13402497</v>
      </c>
      <c r="J138" s="37">
        <v>370556</v>
      </c>
      <c r="K138" s="37">
        <v>9517294</v>
      </c>
      <c r="L138" s="41">
        <v>0</v>
      </c>
      <c r="M138" s="36">
        <v>940766</v>
      </c>
      <c r="N138" s="37">
        <v>275178</v>
      </c>
      <c r="O138" s="37">
        <v>15939039</v>
      </c>
      <c r="P138" s="37">
        <v>1202198</v>
      </c>
      <c r="Q138" s="107">
        <f t="shared" si="2"/>
        <v>457310753</v>
      </c>
    </row>
    <row r="139" spans="1:17" ht="17.25" customHeight="1" x14ac:dyDescent="0.2">
      <c r="A139" s="78" t="s">
        <v>272</v>
      </c>
      <c r="B139" s="79">
        <v>36841186</v>
      </c>
      <c r="C139" s="79">
        <v>-14827</v>
      </c>
      <c r="D139" s="79">
        <v>10010858</v>
      </c>
      <c r="E139" s="105">
        <v>-2595</v>
      </c>
      <c r="F139" s="105">
        <v>428811</v>
      </c>
      <c r="G139" s="105">
        <v>46059</v>
      </c>
      <c r="H139" s="79">
        <v>701861</v>
      </c>
      <c r="I139" s="105">
        <v>1548192</v>
      </c>
      <c r="J139" s="105">
        <v>42798</v>
      </c>
      <c r="K139" s="105">
        <v>1053305</v>
      </c>
      <c r="L139" s="79">
        <v>0</v>
      </c>
      <c r="M139" s="79">
        <v>108662</v>
      </c>
      <c r="N139" s="105">
        <v>31782</v>
      </c>
      <c r="O139" s="105">
        <v>0</v>
      </c>
      <c r="P139" s="105">
        <v>138867</v>
      </c>
      <c r="Q139" s="106">
        <f t="shared" si="2"/>
        <v>50934959</v>
      </c>
    </row>
    <row r="140" spans="1:17" ht="15" customHeight="1" x14ac:dyDescent="0.2">
      <c r="A140" s="35" t="s">
        <v>273</v>
      </c>
      <c r="B140" s="36">
        <v>28814642</v>
      </c>
      <c r="C140" s="36">
        <v>-11597</v>
      </c>
      <c r="D140" s="36">
        <v>7829808</v>
      </c>
      <c r="E140" s="37">
        <v>-2030</v>
      </c>
      <c r="F140" s="37">
        <v>335386</v>
      </c>
      <c r="G140" s="37">
        <v>36024</v>
      </c>
      <c r="H140" s="36">
        <v>548950</v>
      </c>
      <c r="I140" s="37">
        <v>1210881</v>
      </c>
      <c r="J140" s="37">
        <v>33474</v>
      </c>
      <c r="K140" s="37">
        <v>860190</v>
      </c>
      <c r="L140" s="41">
        <v>0</v>
      </c>
      <c r="M140" s="36">
        <v>84987</v>
      </c>
      <c r="N140" s="37">
        <v>24857</v>
      </c>
      <c r="O140" s="37">
        <v>0</v>
      </c>
      <c r="P140" s="37">
        <v>108611</v>
      </c>
      <c r="Q140" s="107">
        <f t="shared" si="2"/>
        <v>39874183</v>
      </c>
    </row>
    <row r="141" spans="1:17" ht="17.25" customHeight="1" x14ac:dyDescent="0.2">
      <c r="A141" s="78" t="s">
        <v>274</v>
      </c>
      <c r="B141" s="79">
        <v>33177230</v>
      </c>
      <c r="C141" s="79">
        <v>-13353</v>
      </c>
      <c r="D141" s="79">
        <v>9015244</v>
      </c>
      <c r="E141" s="105">
        <v>-2337</v>
      </c>
      <c r="F141" s="105">
        <v>386166</v>
      </c>
      <c r="G141" s="105">
        <v>41479</v>
      </c>
      <c r="H141" s="79">
        <v>632058</v>
      </c>
      <c r="I141" s="105">
        <v>1394253</v>
      </c>
      <c r="J141" s="105">
        <v>38541</v>
      </c>
      <c r="K141" s="105">
        <v>990152</v>
      </c>
      <c r="L141" s="79">
        <v>0</v>
      </c>
      <c r="M141" s="79">
        <v>97854</v>
      </c>
      <c r="N141" s="105">
        <v>28620</v>
      </c>
      <c r="O141" s="105">
        <v>2490892</v>
      </c>
      <c r="P141" s="105">
        <v>125058</v>
      </c>
      <c r="Q141" s="106">
        <f t="shared" si="2"/>
        <v>48401857</v>
      </c>
    </row>
    <row r="142" spans="1:17" ht="15" customHeight="1" x14ac:dyDescent="0.2">
      <c r="A142" s="35" t="s">
        <v>275</v>
      </c>
      <c r="B142" s="36">
        <v>45643288</v>
      </c>
      <c r="C142" s="36">
        <v>-18369</v>
      </c>
      <c r="D142" s="36">
        <v>12402640</v>
      </c>
      <c r="E142" s="37">
        <v>-3215</v>
      </c>
      <c r="F142" s="37">
        <v>531266</v>
      </c>
      <c r="G142" s="37">
        <v>57064</v>
      </c>
      <c r="H142" s="36">
        <v>869545</v>
      </c>
      <c r="I142" s="37">
        <v>1918151</v>
      </c>
      <c r="J142" s="37">
        <v>53022</v>
      </c>
      <c r="K142" s="37">
        <v>1277627</v>
      </c>
      <c r="L142" s="41">
        <v>0</v>
      </c>
      <c r="M142" s="36">
        <v>134623</v>
      </c>
      <c r="N142" s="37">
        <v>39375</v>
      </c>
      <c r="O142" s="37">
        <v>0</v>
      </c>
      <c r="P142" s="37">
        <v>172048</v>
      </c>
      <c r="Q142" s="107">
        <f t="shared" si="2"/>
        <v>63077065</v>
      </c>
    </row>
    <row r="143" spans="1:17" ht="17.25" customHeight="1" x14ac:dyDescent="0.2">
      <c r="A143" s="78" t="s">
        <v>276</v>
      </c>
      <c r="B143" s="79">
        <v>85914324</v>
      </c>
      <c r="C143" s="79">
        <v>-34576</v>
      </c>
      <c r="D143" s="79">
        <v>23345468</v>
      </c>
      <c r="E143" s="105">
        <v>-6052</v>
      </c>
      <c r="F143" s="105">
        <v>1000003</v>
      </c>
      <c r="G143" s="105">
        <v>107411</v>
      </c>
      <c r="H143" s="79">
        <v>1636743</v>
      </c>
      <c r="I143" s="105">
        <v>3610576</v>
      </c>
      <c r="J143" s="105">
        <v>99801</v>
      </c>
      <c r="K143" s="105">
        <v>2408286</v>
      </c>
      <c r="L143" s="79">
        <v>0</v>
      </c>
      <c r="M143" s="79">
        <v>253404</v>
      </c>
      <c r="N143" s="105">
        <v>74112</v>
      </c>
      <c r="O143" s="105">
        <v>5824211</v>
      </c>
      <c r="P143" s="105">
        <v>323847</v>
      </c>
      <c r="Q143" s="106">
        <f t="shared" si="2"/>
        <v>124557558</v>
      </c>
    </row>
    <row r="144" spans="1:17" ht="15" customHeight="1" x14ac:dyDescent="0.2">
      <c r="A144" s="35" t="s">
        <v>277</v>
      </c>
      <c r="B144" s="36">
        <v>210775345</v>
      </c>
      <c r="C144" s="36">
        <v>-84825</v>
      </c>
      <c r="D144" s="36">
        <v>57273871</v>
      </c>
      <c r="E144" s="37">
        <v>-14847</v>
      </c>
      <c r="F144" s="37">
        <v>2453337</v>
      </c>
      <c r="G144" s="37">
        <v>263516</v>
      </c>
      <c r="H144" s="36">
        <v>4015443</v>
      </c>
      <c r="I144" s="37">
        <v>8858045</v>
      </c>
      <c r="J144" s="37">
        <v>244840</v>
      </c>
      <c r="K144" s="37">
        <v>5659404</v>
      </c>
      <c r="L144" s="41">
        <v>0</v>
      </c>
      <c r="M144" s="36">
        <v>621677</v>
      </c>
      <c r="N144" s="37">
        <v>181820</v>
      </c>
      <c r="O144" s="37">
        <v>32593221</v>
      </c>
      <c r="P144" s="37">
        <v>794508</v>
      </c>
      <c r="Q144" s="107">
        <f t="shared" si="2"/>
        <v>323635355</v>
      </c>
    </row>
    <row r="145" spans="1:20" ht="17.25" customHeight="1" x14ac:dyDescent="0.2">
      <c r="A145" s="78" t="s">
        <v>278</v>
      </c>
      <c r="B145" s="79">
        <v>11512064</v>
      </c>
      <c r="C145" s="79">
        <v>-4633</v>
      </c>
      <c r="D145" s="79">
        <v>3128176</v>
      </c>
      <c r="E145" s="105">
        <v>-811</v>
      </c>
      <c r="F145" s="105">
        <v>133993</v>
      </c>
      <c r="G145" s="105">
        <v>14392</v>
      </c>
      <c r="H145" s="79">
        <v>219317</v>
      </c>
      <c r="I145" s="105">
        <v>483771</v>
      </c>
      <c r="J145" s="105">
        <v>13374</v>
      </c>
      <c r="K145" s="105">
        <v>539424</v>
      </c>
      <c r="L145" s="79">
        <v>0</v>
      </c>
      <c r="M145" s="79">
        <v>33957</v>
      </c>
      <c r="N145" s="105">
        <v>9931</v>
      </c>
      <c r="O145" s="105">
        <v>425965</v>
      </c>
      <c r="P145" s="105">
        <v>43392</v>
      </c>
      <c r="Q145" s="106">
        <f t="shared" si="2"/>
        <v>16552312</v>
      </c>
    </row>
    <row r="146" spans="1:20" ht="15" customHeight="1" x14ac:dyDescent="0.2">
      <c r="A146" s="35" t="s">
        <v>279</v>
      </c>
      <c r="B146" s="36">
        <v>63909640</v>
      </c>
      <c r="C146" s="36">
        <v>-25721</v>
      </c>
      <c r="D146" s="36">
        <v>17366143</v>
      </c>
      <c r="E146" s="37">
        <v>-4502</v>
      </c>
      <c r="F146" s="37">
        <v>743878</v>
      </c>
      <c r="G146" s="37">
        <v>79900</v>
      </c>
      <c r="H146" s="36">
        <v>1217533</v>
      </c>
      <c r="I146" s="37">
        <v>2685822</v>
      </c>
      <c r="J146" s="37">
        <v>74240</v>
      </c>
      <c r="K146" s="37">
        <v>1701747</v>
      </c>
      <c r="L146" s="41">
        <v>0</v>
      </c>
      <c r="M146" s="36">
        <v>188503</v>
      </c>
      <c r="N146" s="37">
        <v>55130</v>
      </c>
      <c r="O146" s="37">
        <v>3050182</v>
      </c>
      <c r="P146" s="37">
        <v>240902</v>
      </c>
      <c r="Q146" s="107">
        <f t="shared" si="2"/>
        <v>91283397</v>
      </c>
    </row>
    <row r="147" spans="1:20" ht="17.25" customHeight="1" x14ac:dyDescent="0.2">
      <c r="A147" s="78" t="s">
        <v>280</v>
      </c>
      <c r="B147" s="79">
        <v>30480064</v>
      </c>
      <c r="C147" s="79">
        <v>-12267</v>
      </c>
      <c r="D147" s="79">
        <v>8282342</v>
      </c>
      <c r="E147" s="105">
        <v>-2147</v>
      </c>
      <c r="F147" s="105">
        <v>354773</v>
      </c>
      <c r="G147" s="105">
        <v>38107</v>
      </c>
      <c r="H147" s="79">
        <v>580673</v>
      </c>
      <c r="I147" s="105">
        <v>1280910</v>
      </c>
      <c r="J147" s="105">
        <v>35407</v>
      </c>
      <c r="K147" s="105">
        <v>924638</v>
      </c>
      <c r="L147" s="79">
        <v>0</v>
      </c>
      <c r="M147" s="79">
        <v>89903</v>
      </c>
      <c r="N147" s="105">
        <v>26294</v>
      </c>
      <c r="O147" s="105">
        <v>879930</v>
      </c>
      <c r="P147" s="105">
        <v>114890</v>
      </c>
      <c r="Q147" s="106">
        <f t="shared" si="2"/>
        <v>43073517</v>
      </c>
    </row>
    <row r="148" spans="1:20" ht="15" customHeight="1" x14ac:dyDescent="0.2">
      <c r="A148" s="35" t="s">
        <v>281</v>
      </c>
      <c r="B148" s="36">
        <v>156990917</v>
      </c>
      <c r="C148" s="36">
        <v>-63184</v>
      </c>
      <c r="D148" s="36">
        <v>42659155</v>
      </c>
      <c r="E148" s="37">
        <v>-11059</v>
      </c>
      <c r="F148" s="37">
        <v>1827288</v>
      </c>
      <c r="G148" s="37">
        <v>196269</v>
      </c>
      <c r="H148" s="36">
        <v>2990837</v>
      </c>
      <c r="I148" s="37">
        <v>6597307</v>
      </c>
      <c r="J148" s="37">
        <v>182374</v>
      </c>
      <c r="K148" s="37">
        <v>4445508</v>
      </c>
      <c r="L148" s="41">
        <v>0</v>
      </c>
      <c r="M148" s="36">
        <v>463046</v>
      </c>
      <c r="N148" s="37">
        <v>135432</v>
      </c>
      <c r="O148" s="37">
        <v>2778732</v>
      </c>
      <c r="P148" s="37">
        <v>591752</v>
      </c>
      <c r="Q148" s="107">
        <f t="shared" si="2"/>
        <v>219784374</v>
      </c>
    </row>
    <row r="149" spans="1:20" ht="17.25" customHeight="1" x14ac:dyDescent="0.2">
      <c r="A149" s="78" t="s">
        <v>143</v>
      </c>
      <c r="B149" s="79">
        <v>39469888</v>
      </c>
      <c r="C149" s="79">
        <v>-15885</v>
      </c>
      <c r="D149" s="79">
        <v>10725134</v>
      </c>
      <c r="E149" s="105">
        <v>-2780</v>
      </c>
      <c r="F149" s="105">
        <v>459414</v>
      </c>
      <c r="G149" s="105">
        <v>49346</v>
      </c>
      <c r="H149" s="79">
        <v>751933</v>
      </c>
      <c r="I149" s="105">
        <v>1658750</v>
      </c>
      <c r="J149" s="105">
        <v>45849</v>
      </c>
      <c r="K149" s="105">
        <v>1122984</v>
      </c>
      <c r="L149" s="79">
        <v>0</v>
      </c>
      <c r="M149" s="79">
        <v>116417</v>
      </c>
      <c r="N149" s="105">
        <v>34048</v>
      </c>
      <c r="O149" s="105">
        <v>1690696</v>
      </c>
      <c r="P149" s="105">
        <v>148780</v>
      </c>
      <c r="Q149" s="106">
        <f t="shared" si="2"/>
        <v>56254574</v>
      </c>
    </row>
    <row r="150" spans="1:20" ht="15" customHeight="1" x14ac:dyDescent="0.2">
      <c r="A150" s="81"/>
      <c r="B150" s="82"/>
      <c r="C150" s="82"/>
      <c r="D150" s="82"/>
      <c r="E150" s="87"/>
      <c r="F150" s="87"/>
      <c r="G150" s="87"/>
      <c r="H150" s="82"/>
      <c r="I150" s="87"/>
      <c r="J150" s="87"/>
      <c r="K150" s="87"/>
      <c r="L150" s="109"/>
      <c r="M150" s="82"/>
      <c r="N150" s="87"/>
      <c r="O150" s="87"/>
      <c r="P150" s="87"/>
      <c r="Q150" s="110"/>
      <c r="T150" s="25"/>
    </row>
    <row r="151" spans="1:20" ht="15" customHeight="1" x14ac:dyDescent="0.2">
      <c r="A151" s="88" t="s">
        <v>121</v>
      </c>
      <c r="B151" s="89">
        <f>SUM(B12:B150)</f>
        <v>6418642651</v>
      </c>
      <c r="C151" s="89">
        <f>SUM(C12:C150)</f>
        <v>-2583324</v>
      </c>
      <c r="D151" s="89">
        <f t="shared" ref="D151:P151" si="3">SUM(D12:D150)</f>
        <v>1750271639</v>
      </c>
      <c r="E151" s="89">
        <f t="shared" si="3"/>
        <v>-452171</v>
      </c>
      <c r="F151" s="89">
        <f t="shared" si="3"/>
        <v>74709282</v>
      </c>
      <c r="G151" s="89">
        <f t="shared" si="3"/>
        <v>8024446</v>
      </c>
      <c r="H151" s="89">
        <f t="shared" si="3"/>
        <v>122281915</v>
      </c>
      <c r="I151" s="89">
        <f t="shared" si="3"/>
        <v>269730659</v>
      </c>
      <c r="J151" s="89">
        <f t="shared" si="3"/>
        <v>7456512</v>
      </c>
      <c r="K151" s="89">
        <f t="shared" si="3"/>
        <v>172269204</v>
      </c>
      <c r="L151" s="89">
        <f t="shared" si="3"/>
        <v>0</v>
      </c>
      <c r="M151" s="89">
        <f t="shared" si="3"/>
        <v>18931801</v>
      </c>
      <c r="N151" s="89">
        <f t="shared" si="3"/>
        <v>5537269</v>
      </c>
      <c r="O151" s="89">
        <f t="shared" si="3"/>
        <v>514508051</v>
      </c>
      <c r="P151" s="89">
        <f t="shared" si="3"/>
        <v>24193865</v>
      </c>
      <c r="Q151" s="89">
        <f>SUM(Q12:Q150)</f>
        <v>9383521799</v>
      </c>
    </row>
    <row r="152" spans="1:20" ht="13.5" customHeight="1" x14ac:dyDescent="0.2">
      <c r="A152" s="84"/>
      <c r="B152" s="85"/>
      <c r="C152" s="91"/>
      <c r="D152" s="91"/>
      <c r="E152" s="91"/>
      <c r="F152" s="91"/>
      <c r="G152" s="91"/>
      <c r="H152" s="91"/>
      <c r="I152" s="91"/>
      <c r="J152" s="91"/>
      <c r="K152" s="91"/>
      <c r="L152" s="85"/>
      <c r="M152" s="91"/>
      <c r="N152" s="91"/>
      <c r="O152" s="91"/>
      <c r="P152" s="91"/>
      <c r="Q152" s="86"/>
    </row>
    <row r="155" spans="1:20" x14ac:dyDescent="0.2">
      <c r="A155" s="34" t="s">
        <v>315</v>
      </c>
      <c r="D155" s="14"/>
      <c r="E155" s="14"/>
    </row>
    <row r="156" spans="1:20" ht="6.75" customHeight="1" x14ac:dyDescent="0.2">
      <c r="D156" s="14"/>
      <c r="E156" s="14"/>
    </row>
    <row r="157" spans="1:20" x14ac:dyDescent="0.2">
      <c r="A157" s="4" t="s">
        <v>284</v>
      </c>
      <c r="D157" s="14"/>
      <c r="E157" s="14"/>
    </row>
    <row r="158" spans="1:20" x14ac:dyDescent="0.2">
      <c r="D158" s="14"/>
      <c r="E158" s="14"/>
    </row>
    <row r="159" spans="1:20" x14ac:dyDescent="0.2">
      <c r="D159" s="14"/>
      <c r="E159" s="14"/>
    </row>
  </sheetData>
  <mergeCells count="18">
    <mergeCell ref="Q58:Q61"/>
    <mergeCell ref="A56:Q56"/>
    <mergeCell ref="Q7:Q10"/>
    <mergeCell ref="A53:Q53"/>
    <mergeCell ref="A7:A10"/>
    <mergeCell ref="A58:A61"/>
    <mergeCell ref="A55:Q55"/>
    <mergeCell ref="A2:Q2"/>
    <mergeCell ref="A3:Q3"/>
    <mergeCell ref="A4:Q4"/>
    <mergeCell ref="A5:Q5"/>
    <mergeCell ref="A54:Q54"/>
    <mergeCell ref="A108:A111"/>
    <mergeCell ref="Q108:Q111"/>
    <mergeCell ref="A104:Q104"/>
    <mergeCell ref="A103:Q103"/>
    <mergeCell ref="A105:Q105"/>
    <mergeCell ref="A106:Q106"/>
  </mergeCells>
  <pageMargins left="0.7" right="0.7" top="0.75" bottom="0.75" header="0.3" footer="0.3"/>
  <pageSetup scale="42" orientation="portrait" r:id="rId1"/>
  <rowBreaks count="2" manualBreakCount="2">
    <brk id="52" max="16383" man="1"/>
    <brk id="102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3"/>
  <sheetViews>
    <sheetView showGridLines="0" zoomScaleNormal="100" workbookViewId="0">
      <selection activeCell="P22" sqref="P22"/>
    </sheetView>
  </sheetViews>
  <sheetFormatPr baseColWidth="10" defaultColWidth="8.42578125" defaultRowHeight="12.75" x14ac:dyDescent="0.2"/>
  <cols>
    <col min="1" max="1" width="25.140625" style="4" customWidth="1"/>
    <col min="2" max="6" width="12.140625" customWidth="1"/>
    <col min="7" max="7" width="13.85546875" customWidth="1"/>
    <col min="8" max="8" width="12.140625" customWidth="1"/>
    <col min="9" max="9" width="12.5703125" customWidth="1"/>
    <col min="10" max="10" width="12.85546875" customWidth="1"/>
    <col min="11" max="11" width="12.140625" customWidth="1"/>
    <col min="12" max="12" width="10.7109375" customWidth="1"/>
    <col min="13" max="16" width="12" style="14" customWidth="1"/>
    <col min="17" max="17" width="13.7109375" customWidth="1"/>
    <col min="18" max="18" width="23.42578125" customWidth="1"/>
  </cols>
  <sheetData>
    <row r="1" spans="1:26" ht="12" customHeight="1" x14ac:dyDescent="0.2">
      <c r="A1" s="8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</row>
    <row r="2" spans="1:26" ht="13.5" customHeight="1" x14ac:dyDescent="0.25">
      <c r="A2" s="138" t="s">
        <v>332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</row>
    <row r="3" spans="1:26" s="25" customFormat="1" ht="16.5" customHeight="1" x14ac:dyDescent="0.2">
      <c r="A3" s="143" t="s">
        <v>299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</row>
    <row r="4" spans="1:26" ht="12.75" customHeight="1" x14ac:dyDescent="0.2">
      <c r="A4" s="143" t="s">
        <v>395</v>
      </c>
      <c r="B4" s="143"/>
      <c r="C4" s="143"/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</row>
    <row r="5" spans="1:26" ht="10.5" customHeight="1" x14ac:dyDescent="0.2">
      <c r="A5" s="135" t="s">
        <v>4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</row>
    <row r="6" spans="1:26" ht="5.25" customHeight="1" x14ac:dyDescent="0.2">
      <c r="A6" s="6"/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44"/>
    </row>
    <row r="7" spans="1:26" ht="12.75" customHeight="1" x14ac:dyDescent="0.2">
      <c r="A7" s="144" t="s">
        <v>298</v>
      </c>
      <c r="B7" s="103"/>
      <c r="C7" s="103" t="s">
        <v>140</v>
      </c>
      <c r="D7" s="103" t="s">
        <v>140</v>
      </c>
      <c r="E7" s="103" t="s">
        <v>147</v>
      </c>
      <c r="F7" s="103" t="s">
        <v>149</v>
      </c>
      <c r="G7" s="103" t="s">
        <v>301</v>
      </c>
      <c r="H7" s="103" t="s">
        <v>146</v>
      </c>
      <c r="I7" s="103" t="s">
        <v>147</v>
      </c>
      <c r="J7" s="103" t="s">
        <v>147</v>
      </c>
      <c r="K7" s="103" t="s">
        <v>150</v>
      </c>
      <c r="L7" s="103" t="s">
        <v>147</v>
      </c>
      <c r="M7" s="103" t="s">
        <v>147</v>
      </c>
      <c r="N7" s="103" t="s">
        <v>148</v>
      </c>
      <c r="O7" s="103"/>
      <c r="P7" s="103" t="s">
        <v>291</v>
      </c>
      <c r="Q7" s="147" t="s">
        <v>127</v>
      </c>
      <c r="R7" s="21"/>
      <c r="S7" s="21"/>
      <c r="T7" s="21"/>
      <c r="U7" s="21"/>
      <c r="V7" s="21"/>
      <c r="W7" s="21"/>
      <c r="X7" s="21"/>
      <c r="Y7" s="21"/>
      <c r="Z7" s="21"/>
    </row>
    <row r="8" spans="1:26" ht="12.75" customHeight="1" x14ac:dyDescent="0.2">
      <c r="A8" s="145"/>
      <c r="B8" s="104" t="s">
        <v>140</v>
      </c>
      <c r="C8" s="104" t="s">
        <v>156</v>
      </c>
      <c r="D8" s="104" t="s">
        <v>151</v>
      </c>
      <c r="E8" s="104" t="s">
        <v>157</v>
      </c>
      <c r="F8" s="104" t="s">
        <v>152</v>
      </c>
      <c r="G8" s="104" t="s">
        <v>302</v>
      </c>
      <c r="H8" s="104" t="s">
        <v>152</v>
      </c>
      <c r="I8" s="104" t="s">
        <v>287</v>
      </c>
      <c r="J8" s="104" t="s">
        <v>287</v>
      </c>
      <c r="K8" s="104" t="s">
        <v>155</v>
      </c>
      <c r="L8" s="104" t="s">
        <v>151</v>
      </c>
      <c r="M8" s="104" t="s">
        <v>153</v>
      </c>
      <c r="N8" s="104" t="s">
        <v>154</v>
      </c>
      <c r="O8" s="104" t="s">
        <v>140</v>
      </c>
      <c r="P8" s="104" t="s">
        <v>292</v>
      </c>
      <c r="Q8" s="148"/>
      <c r="R8" s="21"/>
      <c r="S8" s="21"/>
      <c r="T8" s="21"/>
      <c r="U8" s="21"/>
      <c r="V8" s="21"/>
      <c r="W8" s="21"/>
      <c r="X8" s="21"/>
      <c r="Y8" s="21"/>
      <c r="Z8" s="21"/>
    </row>
    <row r="9" spans="1:26" ht="12.75" customHeight="1" x14ac:dyDescent="0.2">
      <c r="A9" s="145"/>
      <c r="B9" s="104" t="s">
        <v>156</v>
      </c>
      <c r="C9" s="104" t="s">
        <v>285</v>
      </c>
      <c r="D9" s="104" t="s">
        <v>157</v>
      </c>
      <c r="E9" s="104" t="s">
        <v>286</v>
      </c>
      <c r="F9" s="104" t="s">
        <v>160</v>
      </c>
      <c r="G9" s="104" t="s">
        <v>303</v>
      </c>
      <c r="H9" s="104" t="s">
        <v>158</v>
      </c>
      <c r="I9" s="104" t="s">
        <v>288</v>
      </c>
      <c r="J9" s="104" t="s">
        <v>288</v>
      </c>
      <c r="K9" s="104" t="s">
        <v>162</v>
      </c>
      <c r="L9" s="104" t="s">
        <v>153</v>
      </c>
      <c r="M9" s="104" t="s">
        <v>159</v>
      </c>
      <c r="N9" s="104" t="s">
        <v>161</v>
      </c>
      <c r="O9" s="104" t="s">
        <v>283</v>
      </c>
      <c r="P9" s="104" t="s">
        <v>293</v>
      </c>
      <c r="Q9" s="148"/>
      <c r="R9" s="21"/>
      <c r="S9" s="21"/>
      <c r="T9" s="21"/>
      <c r="U9" s="21"/>
      <c r="V9" s="21"/>
      <c r="W9" s="21"/>
      <c r="X9" s="21"/>
      <c r="Y9" s="21"/>
      <c r="Z9" s="21"/>
    </row>
    <row r="10" spans="1:26" ht="12.75" customHeight="1" x14ac:dyDescent="0.2">
      <c r="A10" s="146"/>
      <c r="B10" s="97"/>
      <c r="C10" s="97"/>
      <c r="D10" s="97" t="s">
        <v>163</v>
      </c>
      <c r="E10" s="97" t="s">
        <v>285</v>
      </c>
      <c r="F10" s="97" t="s">
        <v>166</v>
      </c>
      <c r="G10" s="97" t="s">
        <v>304</v>
      </c>
      <c r="H10" s="97" t="s">
        <v>164</v>
      </c>
      <c r="I10" s="97"/>
      <c r="J10" s="97" t="s">
        <v>285</v>
      </c>
      <c r="K10" s="97" t="s">
        <v>168</v>
      </c>
      <c r="L10" s="97"/>
      <c r="M10" s="97" t="s">
        <v>165</v>
      </c>
      <c r="N10" s="97" t="s">
        <v>167</v>
      </c>
      <c r="O10" s="97"/>
      <c r="P10" s="97" t="s">
        <v>294</v>
      </c>
      <c r="Q10" s="149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2" hidden="1" customHeight="1" x14ac:dyDescent="0.2">
      <c r="A11" s="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3"/>
    </row>
    <row r="12" spans="1:26" ht="17.25" customHeight="1" x14ac:dyDescent="0.2">
      <c r="A12" s="81" t="s">
        <v>320</v>
      </c>
      <c r="B12" s="111">
        <v>16351090.58</v>
      </c>
      <c r="C12" s="111">
        <v>-6580.87</v>
      </c>
      <c r="D12" s="111">
        <v>4443085.6899999995</v>
      </c>
      <c r="E12" s="112">
        <v>-1151.8900000000001</v>
      </c>
      <c r="F12" s="112">
        <v>190317.12999999998</v>
      </c>
      <c r="G12" s="112">
        <v>20441.740000000002</v>
      </c>
      <c r="H12" s="111">
        <v>311505.63</v>
      </c>
      <c r="I12" s="112">
        <v>687120.09000000008</v>
      </c>
      <c r="J12" s="112">
        <v>18995.03</v>
      </c>
      <c r="K12" s="112">
        <v>206601.79</v>
      </c>
      <c r="L12" s="113">
        <v>0</v>
      </c>
      <c r="M12" s="111">
        <v>48227.640000000007</v>
      </c>
      <c r="N12" s="112">
        <v>14105.84</v>
      </c>
      <c r="O12" s="112">
        <v>0</v>
      </c>
      <c r="P12" s="112">
        <v>61632.26</v>
      </c>
      <c r="Q12" s="112">
        <f t="shared" ref="Q12:Q49" si="0">SUM(B12:P12)</f>
        <v>22345390.659999996</v>
      </c>
    </row>
    <row r="13" spans="1:26" ht="17.25" customHeight="1" x14ac:dyDescent="0.2">
      <c r="A13" s="35" t="s">
        <v>305</v>
      </c>
      <c r="B13" s="114">
        <v>2592443.9899999998</v>
      </c>
      <c r="C13" s="114">
        <v>-1043.43</v>
      </c>
      <c r="D13" s="114">
        <v>704446.41</v>
      </c>
      <c r="E13" s="115">
        <v>-182.64</v>
      </c>
      <c r="F13" s="115">
        <v>30174.31</v>
      </c>
      <c r="G13" s="115">
        <v>3240.95</v>
      </c>
      <c r="H13" s="114">
        <v>49389.130000000005</v>
      </c>
      <c r="I13" s="115">
        <v>108937.92</v>
      </c>
      <c r="J13" s="115">
        <v>3011.75</v>
      </c>
      <c r="K13" s="115">
        <v>76208.510000000009</v>
      </c>
      <c r="L13" s="116">
        <v>0</v>
      </c>
      <c r="M13" s="114">
        <v>7646.489999999998</v>
      </c>
      <c r="N13" s="115">
        <v>2236.54</v>
      </c>
      <c r="O13" s="115">
        <v>0</v>
      </c>
      <c r="P13" s="115">
        <v>9771.52</v>
      </c>
      <c r="Q13" s="115">
        <f t="shared" si="0"/>
        <v>3586281.4499999997</v>
      </c>
    </row>
    <row r="14" spans="1:26" ht="17.25" customHeight="1" x14ac:dyDescent="0.2">
      <c r="A14" s="81" t="s">
        <v>327</v>
      </c>
      <c r="B14" s="111">
        <v>3454591.4799999995</v>
      </c>
      <c r="C14" s="111">
        <v>-1390.37</v>
      </c>
      <c r="D14" s="111">
        <v>1120815.57</v>
      </c>
      <c r="E14" s="112">
        <v>-243.36</v>
      </c>
      <c r="F14" s="112">
        <v>40209.47</v>
      </c>
      <c r="G14" s="112">
        <v>4318.8599999999997</v>
      </c>
      <c r="H14" s="111">
        <v>65813.53</v>
      </c>
      <c r="I14" s="112">
        <v>145173.22000000003</v>
      </c>
      <c r="J14" s="112">
        <v>4013.16</v>
      </c>
      <c r="K14" s="112">
        <v>118490.18999999997</v>
      </c>
      <c r="L14" s="113">
        <v>0</v>
      </c>
      <c r="M14" s="111">
        <v>10189.370000000001</v>
      </c>
      <c r="N14" s="112">
        <v>2980.2</v>
      </c>
      <c r="O14" s="112">
        <v>0</v>
      </c>
      <c r="P14" s="112">
        <v>13021.490000000002</v>
      </c>
      <c r="Q14" s="112">
        <f t="shared" si="0"/>
        <v>4977982.8100000005</v>
      </c>
    </row>
    <row r="15" spans="1:26" ht="17.25" customHeight="1" x14ac:dyDescent="0.2">
      <c r="A15" s="35" t="s">
        <v>316</v>
      </c>
      <c r="B15" s="114">
        <v>6680278.29</v>
      </c>
      <c r="C15" s="114">
        <v>-2688.61</v>
      </c>
      <c r="D15" s="114">
        <v>2167364.7599999998</v>
      </c>
      <c r="E15" s="115">
        <v>-470.6</v>
      </c>
      <c r="F15" s="115">
        <v>77754.66</v>
      </c>
      <c r="G15" s="115">
        <v>8351.57</v>
      </c>
      <c r="H15" s="114">
        <v>127266.19</v>
      </c>
      <c r="I15" s="115">
        <v>280727.02999999997</v>
      </c>
      <c r="J15" s="115">
        <v>7760.41</v>
      </c>
      <c r="K15" s="115">
        <v>229129.12</v>
      </c>
      <c r="L15" s="116">
        <v>0</v>
      </c>
      <c r="M15" s="114">
        <v>19703.500000000004</v>
      </c>
      <c r="N15" s="115">
        <v>5762.92</v>
      </c>
      <c r="O15" s="115">
        <v>0</v>
      </c>
      <c r="P15" s="115">
        <v>25180.129999999997</v>
      </c>
      <c r="Q15" s="115">
        <f t="shared" si="0"/>
        <v>9626119.3699999992</v>
      </c>
    </row>
    <row r="16" spans="1:26" ht="17.25" customHeight="1" x14ac:dyDescent="0.2">
      <c r="A16" s="81" t="s">
        <v>306</v>
      </c>
      <c r="B16" s="111">
        <v>4567829.92</v>
      </c>
      <c r="C16" s="111">
        <v>-1838.38</v>
      </c>
      <c r="D16" s="111">
        <v>1241216.0400000003</v>
      </c>
      <c r="E16" s="112">
        <v>-321.77999999999997</v>
      </c>
      <c r="F16" s="112">
        <v>53167.19</v>
      </c>
      <c r="G16" s="112">
        <v>5710.7099999999982</v>
      </c>
      <c r="H16" s="111">
        <v>87021.52</v>
      </c>
      <c r="I16" s="112">
        <v>191959.4</v>
      </c>
      <c r="J16" s="112">
        <v>5306.2800000000007</v>
      </c>
      <c r="K16" s="112">
        <v>146230.42000000001</v>
      </c>
      <c r="L16" s="113">
        <v>0</v>
      </c>
      <c r="M16" s="111">
        <v>13472.849999999999</v>
      </c>
      <c r="N16" s="112">
        <v>3940.49</v>
      </c>
      <c r="O16" s="112">
        <v>0</v>
      </c>
      <c r="P16" s="112">
        <v>17217.82</v>
      </c>
      <c r="Q16" s="112">
        <f t="shared" si="0"/>
        <v>6330912.4800000004</v>
      </c>
    </row>
    <row r="17" spans="1:17" ht="17.25" customHeight="1" x14ac:dyDescent="0.2">
      <c r="A17" s="35" t="s">
        <v>317</v>
      </c>
      <c r="B17" s="114">
        <v>8354249.8500000006</v>
      </c>
      <c r="C17" s="114">
        <v>-3362.28</v>
      </c>
      <c r="D17" s="114">
        <v>2270100.12</v>
      </c>
      <c r="E17" s="115">
        <v>-588.52</v>
      </c>
      <c r="F17" s="115">
        <v>97239.03</v>
      </c>
      <c r="G17" s="115">
        <v>10444.410000000002</v>
      </c>
      <c r="H17" s="114">
        <v>159156.62999999998</v>
      </c>
      <c r="I17" s="115">
        <v>351078.49000000011</v>
      </c>
      <c r="J17" s="115">
        <v>9704.89</v>
      </c>
      <c r="K17" s="115">
        <v>251799.91</v>
      </c>
      <c r="L17" s="116">
        <v>0</v>
      </c>
      <c r="M17" s="114">
        <v>24640.909999999993</v>
      </c>
      <c r="N17" s="115">
        <v>7206.93</v>
      </c>
      <c r="O17" s="115">
        <v>0</v>
      </c>
      <c r="P17" s="115">
        <v>31490.14</v>
      </c>
      <c r="Q17" s="115">
        <f t="shared" si="0"/>
        <v>11563160.510000004</v>
      </c>
    </row>
    <row r="18" spans="1:17" ht="17.25" customHeight="1" x14ac:dyDescent="0.2">
      <c r="A18" s="81" t="s">
        <v>321</v>
      </c>
      <c r="B18" s="111">
        <v>5616756.8900000006</v>
      </c>
      <c r="C18" s="111">
        <v>-2260.48</v>
      </c>
      <c r="D18" s="111">
        <v>1526239.69</v>
      </c>
      <c r="E18" s="112">
        <v>-395.66</v>
      </c>
      <c r="F18" s="112">
        <v>65376.42</v>
      </c>
      <c r="G18" s="112">
        <v>7022.1600000000008</v>
      </c>
      <c r="H18" s="111">
        <v>107004.23999999999</v>
      </c>
      <c r="I18" s="112">
        <v>236044.43</v>
      </c>
      <c r="J18" s="112">
        <v>6524.66</v>
      </c>
      <c r="K18" s="112">
        <v>183271.06999999998</v>
      </c>
      <c r="L18" s="113">
        <v>0</v>
      </c>
      <c r="M18" s="111">
        <v>16566.579999999998</v>
      </c>
      <c r="N18" s="112">
        <v>4845.24</v>
      </c>
      <c r="O18" s="112">
        <v>0</v>
      </c>
      <c r="P18" s="112">
        <v>21171.850000000002</v>
      </c>
      <c r="Q18" s="112">
        <f t="shared" si="0"/>
        <v>7788167.0899999999</v>
      </c>
    </row>
    <row r="19" spans="1:17" ht="17.25" customHeight="1" x14ac:dyDescent="0.2">
      <c r="A19" s="35" t="s">
        <v>342</v>
      </c>
      <c r="B19" s="114">
        <v>1552516.26</v>
      </c>
      <c r="C19" s="114">
        <v>0</v>
      </c>
      <c r="D19" s="114">
        <v>469168.62</v>
      </c>
      <c r="E19" s="115">
        <v>0</v>
      </c>
      <c r="F19" s="115">
        <v>22046.01</v>
      </c>
      <c r="G19" s="115">
        <v>2047.6599999999999</v>
      </c>
      <c r="H19" s="114">
        <v>35616.28</v>
      </c>
      <c r="I19" s="115">
        <v>64635.13</v>
      </c>
      <c r="J19" s="115">
        <v>6618.08</v>
      </c>
      <c r="K19" s="115">
        <v>48763.75</v>
      </c>
      <c r="L19" s="116">
        <v>0</v>
      </c>
      <c r="M19" s="114">
        <v>5701.88</v>
      </c>
      <c r="N19" s="115">
        <v>2428.52</v>
      </c>
      <c r="O19" s="115">
        <v>0</v>
      </c>
      <c r="P19" s="115">
        <v>5417.69</v>
      </c>
      <c r="Q19" s="115">
        <f t="shared" si="0"/>
        <v>2214959.88</v>
      </c>
    </row>
    <row r="20" spans="1:17" ht="17.25" customHeight="1" x14ac:dyDescent="0.2">
      <c r="A20" s="81" t="s">
        <v>343</v>
      </c>
      <c r="B20" s="111">
        <v>498460.03999999992</v>
      </c>
      <c r="C20" s="111">
        <v>0</v>
      </c>
      <c r="D20" s="111">
        <v>163845.28</v>
      </c>
      <c r="E20" s="112">
        <v>0</v>
      </c>
      <c r="F20" s="112">
        <v>7231.25</v>
      </c>
      <c r="G20" s="112">
        <v>729.34</v>
      </c>
      <c r="H20" s="111">
        <v>12049.01</v>
      </c>
      <c r="I20" s="112">
        <v>20260.5</v>
      </c>
      <c r="J20" s="112">
        <v>1811.77</v>
      </c>
      <c r="K20" s="112">
        <v>17959.920000000002</v>
      </c>
      <c r="L20" s="113">
        <v>0</v>
      </c>
      <c r="M20" s="111">
        <v>1951.2</v>
      </c>
      <c r="N20" s="112">
        <v>664.82999999999993</v>
      </c>
      <c r="O20" s="112">
        <v>0</v>
      </c>
      <c r="P20" s="112">
        <v>1895.6399999999999</v>
      </c>
      <c r="Q20" s="112">
        <f t="shared" si="0"/>
        <v>726858.77999999991</v>
      </c>
    </row>
    <row r="21" spans="1:17" ht="17.25" customHeight="1" x14ac:dyDescent="0.2">
      <c r="A21" s="35" t="s">
        <v>295</v>
      </c>
      <c r="B21" s="114">
        <v>4436293.92</v>
      </c>
      <c r="C21" s="114">
        <v>-1785.41</v>
      </c>
      <c r="D21" s="114">
        <v>1589887.04</v>
      </c>
      <c r="E21" s="115">
        <v>-312.51</v>
      </c>
      <c r="F21" s="115">
        <v>51636.3</v>
      </c>
      <c r="G21" s="115">
        <v>5546.29</v>
      </c>
      <c r="H21" s="114">
        <v>84515.459999999992</v>
      </c>
      <c r="I21" s="115">
        <v>186434.13999999998</v>
      </c>
      <c r="J21" s="115">
        <v>5153.42</v>
      </c>
      <c r="K21" s="115">
        <v>138150.29999999999</v>
      </c>
      <c r="L21" s="116">
        <v>0</v>
      </c>
      <c r="M21" s="114">
        <v>13084.79</v>
      </c>
      <c r="N21" s="115">
        <v>3826.9799999999996</v>
      </c>
      <c r="O21" s="115">
        <v>0</v>
      </c>
      <c r="P21" s="115">
        <v>16722.12</v>
      </c>
      <c r="Q21" s="115">
        <f t="shared" si="0"/>
        <v>6529152.8399999999</v>
      </c>
    </row>
    <row r="22" spans="1:17" ht="17.25" customHeight="1" x14ac:dyDescent="0.2">
      <c r="A22" s="81" t="s">
        <v>296</v>
      </c>
      <c r="B22" s="111">
        <v>7865652.2699999996</v>
      </c>
      <c r="C22" s="111">
        <v>-3165.58</v>
      </c>
      <c r="D22" s="111">
        <v>2818906.66</v>
      </c>
      <c r="E22" s="112">
        <v>-554.09</v>
      </c>
      <c r="F22" s="112">
        <v>91552.37000000001</v>
      </c>
      <c r="G22" s="112">
        <v>9833.68</v>
      </c>
      <c r="H22" s="111">
        <v>149847.87000000002</v>
      </c>
      <c r="I22" s="112">
        <v>330552.02</v>
      </c>
      <c r="J22" s="112">
        <v>9137.1400000000012</v>
      </c>
      <c r="K22" s="112">
        <v>244943.71</v>
      </c>
      <c r="L22" s="113">
        <v>0</v>
      </c>
      <c r="M22" s="111">
        <v>23199.710000000006</v>
      </c>
      <c r="N22" s="112">
        <v>6785.3</v>
      </c>
      <c r="O22" s="112">
        <v>0</v>
      </c>
      <c r="P22" s="112">
        <v>29648.720000000005</v>
      </c>
      <c r="Q22" s="112">
        <f t="shared" si="0"/>
        <v>11576339.780000001</v>
      </c>
    </row>
    <row r="23" spans="1:17" ht="17.25" customHeight="1" x14ac:dyDescent="0.2">
      <c r="A23" s="35" t="s">
        <v>328</v>
      </c>
      <c r="B23" s="114">
        <v>5088325.96</v>
      </c>
      <c r="C23" s="114">
        <v>-2047.83</v>
      </c>
      <c r="D23" s="114">
        <v>1823563.4799999997</v>
      </c>
      <c r="E23" s="115">
        <v>-358.44</v>
      </c>
      <c r="F23" s="115">
        <v>59225.66</v>
      </c>
      <c r="G23" s="115">
        <v>6361.46</v>
      </c>
      <c r="H23" s="114">
        <v>96937.260000000009</v>
      </c>
      <c r="I23" s="115">
        <v>213835.59999999998</v>
      </c>
      <c r="J23" s="115">
        <v>5910.85</v>
      </c>
      <c r="K23" s="115">
        <v>158455.17000000001</v>
      </c>
      <c r="L23" s="116">
        <v>0</v>
      </c>
      <c r="M23" s="114">
        <v>15007.979999999996</v>
      </c>
      <c r="N23" s="115">
        <v>4389.45</v>
      </c>
      <c r="O23" s="115">
        <v>0</v>
      </c>
      <c r="P23" s="115">
        <v>19179.899999999998</v>
      </c>
      <c r="Q23" s="115">
        <f t="shared" si="0"/>
        <v>7488786.4999999991</v>
      </c>
    </row>
    <row r="24" spans="1:17" ht="17.25" customHeight="1" x14ac:dyDescent="0.2">
      <c r="A24" s="81" t="s">
        <v>307</v>
      </c>
      <c r="B24" s="111">
        <v>5183241.99</v>
      </c>
      <c r="C24" s="111">
        <v>-2086.0300000000002</v>
      </c>
      <c r="D24" s="111">
        <v>1857579.62</v>
      </c>
      <c r="E24" s="112">
        <v>-365.13</v>
      </c>
      <c r="F24" s="112">
        <v>60330.409999999996</v>
      </c>
      <c r="G24" s="112">
        <v>6480.12</v>
      </c>
      <c r="H24" s="111">
        <v>98745.49</v>
      </c>
      <c r="I24" s="112">
        <v>217824.42000000004</v>
      </c>
      <c r="J24" s="112">
        <v>6021.11</v>
      </c>
      <c r="K24" s="112">
        <v>161410.97000000003</v>
      </c>
      <c r="L24" s="113">
        <v>0</v>
      </c>
      <c r="M24" s="111">
        <v>15287.950000000003</v>
      </c>
      <c r="N24" s="112">
        <v>4471.33</v>
      </c>
      <c r="O24" s="112">
        <v>0</v>
      </c>
      <c r="P24" s="112">
        <v>19537.659999999996</v>
      </c>
      <c r="Q24" s="112">
        <f t="shared" si="0"/>
        <v>7628479.9100000011</v>
      </c>
    </row>
    <row r="25" spans="1:17" ht="17.25" customHeight="1" x14ac:dyDescent="0.2">
      <c r="A25" s="35" t="s">
        <v>322</v>
      </c>
      <c r="B25" s="114">
        <v>6861412.46</v>
      </c>
      <c r="C25" s="114">
        <v>-2761.39</v>
      </c>
      <c r="D25" s="114">
        <v>1864449.2699999998</v>
      </c>
      <c r="E25" s="115">
        <v>-483.34</v>
      </c>
      <c r="F25" s="115">
        <v>79863.67</v>
      </c>
      <c r="G25" s="115">
        <v>8578.2400000000016</v>
      </c>
      <c r="H25" s="114">
        <v>130715.9</v>
      </c>
      <c r="I25" s="115">
        <v>288352.43</v>
      </c>
      <c r="J25" s="115">
        <v>7970.47</v>
      </c>
      <c r="K25" s="115">
        <v>193278.33</v>
      </c>
      <c r="L25" s="116">
        <v>0</v>
      </c>
      <c r="M25" s="114">
        <v>20237.730000000003</v>
      </c>
      <c r="N25" s="115">
        <v>5918.93</v>
      </c>
      <c r="O25" s="115">
        <v>0</v>
      </c>
      <c r="P25" s="115">
        <v>25863.5</v>
      </c>
      <c r="Q25" s="115">
        <f t="shared" si="0"/>
        <v>9483396.2000000011</v>
      </c>
    </row>
    <row r="26" spans="1:17" ht="17.25" customHeight="1" x14ac:dyDescent="0.2">
      <c r="A26" s="81" t="s">
        <v>329</v>
      </c>
      <c r="B26" s="111">
        <v>3681381.7600000002</v>
      </c>
      <c r="C26" s="111">
        <v>-1481.58</v>
      </c>
      <c r="D26" s="111">
        <v>1000340.53</v>
      </c>
      <c r="E26" s="112">
        <v>-259.33</v>
      </c>
      <c r="F26" s="112">
        <v>42849.599999999991</v>
      </c>
      <c r="G26" s="112">
        <v>4602.5300000000007</v>
      </c>
      <c r="H26" s="111">
        <v>70133.510000000009</v>
      </c>
      <c r="I26" s="112">
        <v>154711.12</v>
      </c>
      <c r="J26" s="112">
        <v>4276.43</v>
      </c>
      <c r="K26" s="112">
        <v>108656.25</v>
      </c>
      <c r="L26" s="113">
        <v>0</v>
      </c>
      <c r="M26" s="111">
        <v>10858.229999999996</v>
      </c>
      <c r="N26" s="112">
        <v>3175.71</v>
      </c>
      <c r="O26" s="112">
        <v>0</v>
      </c>
      <c r="P26" s="112">
        <v>13876.679999999998</v>
      </c>
      <c r="Q26" s="112">
        <f t="shared" si="0"/>
        <v>5093121.4399999995</v>
      </c>
    </row>
    <row r="27" spans="1:17" ht="17.25" customHeight="1" x14ac:dyDescent="0.2">
      <c r="A27" s="35" t="s">
        <v>334</v>
      </c>
      <c r="B27" s="114">
        <v>2684134.1100000003</v>
      </c>
      <c r="C27" s="114">
        <v>-1080.23</v>
      </c>
      <c r="D27" s="114">
        <v>729358.83999999985</v>
      </c>
      <c r="E27" s="115">
        <v>-189.08</v>
      </c>
      <c r="F27" s="115">
        <v>31242.089999999997</v>
      </c>
      <c r="G27" s="115">
        <v>3355.7600000000007</v>
      </c>
      <c r="H27" s="114">
        <v>51135.1</v>
      </c>
      <c r="I27" s="115">
        <v>112801.52</v>
      </c>
      <c r="J27" s="115">
        <v>3117.9900000000002</v>
      </c>
      <c r="K27" s="115">
        <v>79222.45</v>
      </c>
      <c r="L27" s="116">
        <v>0</v>
      </c>
      <c r="M27" s="114">
        <v>7916.7799999999988</v>
      </c>
      <c r="N27" s="115">
        <v>2315.4300000000003</v>
      </c>
      <c r="O27" s="115">
        <v>0</v>
      </c>
      <c r="P27" s="115">
        <v>10117.630000000001</v>
      </c>
      <c r="Q27" s="115">
        <f t="shared" si="0"/>
        <v>3713448.39</v>
      </c>
    </row>
    <row r="28" spans="1:17" ht="17.25" customHeight="1" x14ac:dyDescent="0.2">
      <c r="A28" s="81" t="s">
        <v>335</v>
      </c>
      <c r="B28" s="111">
        <v>1756061.15</v>
      </c>
      <c r="C28" s="111">
        <v>0</v>
      </c>
      <c r="D28" s="111">
        <v>490156.98</v>
      </c>
      <c r="E28" s="112">
        <v>0</v>
      </c>
      <c r="F28" s="112">
        <v>20677.379999999997</v>
      </c>
      <c r="G28" s="112">
        <v>1952.2400000000002</v>
      </c>
      <c r="H28" s="111">
        <v>31776.710000000003</v>
      </c>
      <c r="I28" s="112">
        <v>72584.52</v>
      </c>
      <c r="J28" s="112">
        <v>2541.9899999999998</v>
      </c>
      <c r="K28" s="112">
        <v>54942.559999999998</v>
      </c>
      <c r="L28" s="113">
        <v>0</v>
      </c>
      <c r="M28" s="111">
        <v>5475.2000000000007</v>
      </c>
      <c r="N28" s="112">
        <v>1921.6899999999998</v>
      </c>
      <c r="O28" s="112">
        <v>0</v>
      </c>
      <c r="P28" s="112">
        <v>6736.6900000000005</v>
      </c>
      <c r="Q28" s="112">
        <f t="shared" si="0"/>
        <v>2444827.1100000003</v>
      </c>
    </row>
    <row r="29" spans="1:17" ht="17.25" customHeight="1" x14ac:dyDescent="0.2">
      <c r="A29" s="35" t="s">
        <v>340</v>
      </c>
      <c r="B29" s="114">
        <v>2879243.6100000003</v>
      </c>
      <c r="C29" s="114">
        <v>0</v>
      </c>
      <c r="D29" s="114">
        <v>800501.65</v>
      </c>
      <c r="E29" s="115">
        <v>0</v>
      </c>
      <c r="F29" s="115">
        <v>33112.520000000004</v>
      </c>
      <c r="G29" s="115">
        <v>3217.8</v>
      </c>
      <c r="H29" s="114">
        <v>50876.11</v>
      </c>
      <c r="I29" s="115">
        <v>123680.46000000002</v>
      </c>
      <c r="J29" s="115">
        <v>4557.46</v>
      </c>
      <c r="K29" s="115">
        <v>88678.949999999983</v>
      </c>
      <c r="L29" s="116">
        <v>0</v>
      </c>
      <c r="M29" s="114">
        <v>8834.67</v>
      </c>
      <c r="N29" s="115">
        <v>3445.34</v>
      </c>
      <c r="O29" s="115">
        <v>0</v>
      </c>
      <c r="P29" s="115">
        <v>11455.78</v>
      </c>
      <c r="Q29" s="115">
        <f t="shared" si="0"/>
        <v>4007604.3499999996</v>
      </c>
    </row>
    <row r="30" spans="1:17" ht="17.25" customHeight="1" x14ac:dyDescent="0.2">
      <c r="A30" s="81" t="s">
        <v>323</v>
      </c>
      <c r="B30" s="111">
        <v>2546865.9099999997</v>
      </c>
      <c r="C30" s="111">
        <v>-1025.03</v>
      </c>
      <c r="D30" s="111">
        <v>692060.16999999993</v>
      </c>
      <c r="E30" s="112">
        <v>-179.42</v>
      </c>
      <c r="F30" s="112">
        <v>29644.11</v>
      </c>
      <c r="G30" s="112">
        <v>3184.0499999999993</v>
      </c>
      <c r="H30" s="111">
        <v>48520.390000000007</v>
      </c>
      <c r="I30" s="112">
        <v>107027.98999999999</v>
      </c>
      <c r="J30" s="112">
        <v>2958.66</v>
      </c>
      <c r="K30" s="112">
        <v>70638.490000000005</v>
      </c>
      <c r="L30" s="113">
        <v>0</v>
      </c>
      <c r="M30" s="111">
        <v>7511.9399999999987</v>
      </c>
      <c r="N30" s="112">
        <v>2197.1299999999997</v>
      </c>
      <c r="O30" s="112">
        <v>0</v>
      </c>
      <c r="P30" s="112">
        <v>9599.9700000000012</v>
      </c>
      <c r="Q30" s="112">
        <f t="shared" si="0"/>
        <v>3519004.3600000003</v>
      </c>
    </row>
    <row r="31" spans="1:17" ht="17.25" customHeight="1" x14ac:dyDescent="0.2">
      <c r="A31" s="35" t="s">
        <v>341</v>
      </c>
      <c r="B31" s="114">
        <v>230474.82000000004</v>
      </c>
      <c r="C31" s="114">
        <v>0</v>
      </c>
      <c r="D31" s="114">
        <v>64077.749999999993</v>
      </c>
      <c r="E31" s="115">
        <v>0</v>
      </c>
      <c r="F31" s="115">
        <v>2650.55</v>
      </c>
      <c r="G31" s="115">
        <v>257.57</v>
      </c>
      <c r="H31" s="114">
        <v>4072.48</v>
      </c>
      <c r="I31" s="115">
        <v>9900.1999999999989</v>
      </c>
      <c r="J31" s="115">
        <v>364.81</v>
      </c>
      <c r="K31" s="115">
        <v>6670.1900000000005</v>
      </c>
      <c r="L31" s="116">
        <v>0</v>
      </c>
      <c r="M31" s="114">
        <v>707.22</v>
      </c>
      <c r="N31" s="115">
        <v>275.79999999999995</v>
      </c>
      <c r="O31" s="115">
        <v>0</v>
      </c>
      <c r="P31" s="115">
        <v>917.01</v>
      </c>
      <c r="Q31" s="115">
        <f t="shared" si="0"/>
        <v>320368.39999999997</v>
      </c>
    </row>
    <row r="32" spans="1:17" ht="17.25" customHeight="1" x14ac:dyDescent="0.2">
      <c r="A32" s="81" t="s">
        <v>330</v>
      </c>
      <c r="B32" s="111">
        <v>3560914.1199999996</v>
      </c>
      <c r="C32" s="111">
        <v>-1433.14</v>
      </c>
      <c r="D32" s="111">
        <v>967607.03000000014</v>
      </c>
      <c r="E32" s="112">
        <v>-250.85</v>
      </c>
      <c r="F32" s="112">
        <v>41447.18</v>
      </c>
      <c r="G32" s="112">
        <v>4451.83</v>
      </c>
      <c r="H32" s="111">
        <v>67838.880000000005</v>
      </c>
      <c r="I32" s="112">
        <v>149643.95000000001</v>
      </c>
      <c r="J32" s="112">
        <v>4136.6000000000004</v>
      </c>
      <c r="K32" s="112">
        <v>97855.32</v>
      </c>
      <c r="L32" s="113">
        <v>0</v>
      </c>
      <c r="M32" s="111">
        <v>10502.87</v>
      </c>
      <c r="N32" s="112">
        <v>3071.8600000000006</v>
      </c>
      <c r="O32" s="112">
        <v>0</v>
      </c>
      <c r="P32" s="112">
        <v>13422.369999999999</v>
      </c>
      <c r="Q32" s="112">
        <f t="shared" si="0"/>
        <v>4919208.0200000005</v>
      </c>
    </row>
    <row r="33" spans="1:17" ht="17.25" customHeight="1" x14ac:dyDescent="0.2">
      <c r="A33" s="35" t="s">
        <v>308</v>
      </c>
      <c r="B33" s="114">
        <v>7764488.5600000024</v>
      </c>
      <c r="C33" s="114">
        <v>-3124.87</v>
      </c>
      <c r="D33" s="114">
        <v>2109842.65</v>
      </c>
      <c r="E33" s="115">
        <v>-546.96</v>
      </c>
      <c r="F33" s="115">
        <v>90374.89</v>
      </c>
      <c r="G33" s="115">
        <v>9707.2000000000007</v>
      </c>
      <c r="H33" s="114">
        <v>147920.57999999999</v>
      </c>
      <c r="I33" s="115">
        <v>326300.99</v>
      </c>
      <c r="J33" s="115">
        <v>9019.61</v>
      </c>
      <c r="K33" s="115">
        <v>227651.58</v>
      </c>
      <c r="L33" s="116">
        <v>0</v>
      </c>
      <c r="M33" s="114">
        <v>22901.289999999994</v>
      </c>
      <c r="N33" s="115">
        <v>6698.02</v>
      </c>
      <c r="O33" s="115">
        <v>0</v>
      </c>
      <c r="P33" s="115">
        <v>29267.440000000002</v>
      </c>
      <c r="Q33" s="115">
        <f t="shared" si="0"/>
        <v>10740500.979999999</v>
      </c>
    </row>
    <row r="34" spans="1:17" ht="17.25" customHeight="1" x14ac:dyDescent="0.2">
      <c r="A34" s="81" t="s">
        <v>318</v>
      </c>
      <c r="B34" s="111">
        <v>1512881.28</v>
      </c>
      <c r="C34" s="111">
        <v>-608.86</v>
      </c>
      <c r="D34" s="111">
        <v>411094.52999999997</v>
      </c>
      <c r="E34" s="112">
        <v>-106.57</v>
      </c>
      <c r="F34" s="112">
        <v>17609.3</v>
      </c>
      <c r="G34" s="112">
        <v>1891.45</v>
      </c>
      <c r="H34" s="111">
        <v>28821.670000000002</v>
      </c>
      <c r="I34" s="112">
        <v>63579.849999999991</v>
      </c>
      <c r="J34" s="112">
        <v>1757.3999999999999</v>
      </c>
      <c r="K34" s="112">
        <v>43327.06</v>
      </c>
      <c r="L34" s="113">
        <v>0</v>
      </c>
      <c r="M34" s="111">
        <v>4462.21</v>
      </c>
      <c r="N34" s="112">
        <v>1305.06</v>
      </c>
      <c r="O34" s="112">
        <v>0</v>
      </c>
      <c r="P34" s="112">
        <v>5702.7000000000007</v>
      </c>
      <c r="Q34" s="112">
        <f t="shared" si="0"/>
        <v>2091717.0799999998</v>
      </c>
    </row>
    <row r="35" spans="1:17" ht="17.25" customHeight="1" x14ac:dyDescent="0.2">
      <c r="A35" s="35" t="s">
        <v>324</v>
      </c>
      <c r="B35" s="114">
        <v>2931207.4899999993</v>
      </c>
      <c r="C35" s="114">
        <v>-1179.6600000000001</v>
      </c>
      <c r="D35" s="114">
        <v>796495.68</v>
      </c>
      <c r="E35" s="115">
        <v>-206.48</v>
      </c>
      <c r="F35" s="115">
        <v>34117.97</v>
      </c>
      <c r="G35" s="115">
        <v>3664.6699999999996</v>
      </c>
      <c r="H35" s="114">
        <v>55841.939999999995</v>
      </c>
      <c r="I35" s="115">
        <v>123186.01999999999</v>
      </c>
      <c r="J35" s="115">
        <v>3404.9599999999996</v>
      </c>
      <c r="K35" s="115">
        <v>83946.16</v>
      </c>
      <c r="L35" s="116">
        <v>0</v>
      </c>
      <c r="M35" s="114">
        <v>8645.52</v>
      </c>
      <c r="N35" s="115">
        <v>2528.5500000000002</v>
      </c>
      <c r="O35" s="115">
        <v>0</v>
      </c>
      <c r="P35" s="115">
        <v>11048.990000000002</v>
      </c>
      <c r="Q35" s="115">
        <f t="shared" si="0"/>
        <v>4052701.8099999996</v>
      </c>
    </row>
    <row r="36" spans="1:17" ht="17.25" customHeight="1" x14ac:dyDescent="0.2">
      <c r="A36" s="81" t="s">
        <v>331</v>
      </c>
      <c r="B36" s="111">
        <v>893975.28</v>
      </c>
      <c r="C36" s="111">
        <v>-359.78</v>
      </c>
      <c r="D36" s="111">
        <v>242919.51</v>
      </c>
      <c r="E36" s="112">
        <v>-62.97</v>
      </c>
      <c r="F36" s="112">
        <v>10405.470000000001</v>
      </c>
      <c r="G36" s="112">
        <v>1117.6799999999998</v>
      </c>
      <c r="H36" s="111">
        <v>17030.98</v>
      </c>
      <c r="I36" s="112">
        <v>37569.990000000005</v>
      </c>
      <c r="J36" s="112">
        <v>1038.47</v>
      </c>
      <c r="K36" s="112">
        <v>25602.35</v>
      </c>
      <c r="L36" s="113">
        <v>0</v>
      </c>
      <c r="M36" s="111">
        <v>2636.7899999999995</v>
      </c>
      <c r="N36" s="112">
        <v>771.17000000000007</v>
      </c>
      <c r="O36" s="112">
        <v>0</v>
      </c>
      <c r="P36" s="112">
        <v>3369.7799999999997</v>
      </c>
      <c r="Q36" s="112">
        <f t="shared" si="0"/>
        <v>1236014.72</v>
      </c>
    </row>
    <row r="37" spans="1:17" ht="17.25" customHeight="1" x14ac:dyDescent="0.2">
      <c r="A37" s="35" t="s">
        <v>325</v>
      </c>
      <c r="B37" s="114">
        <v>2518603.5100000002</v>
      </c>
      <c r="C37" s="114">
        <v>-1013.61</v>
      </c>
      <c r="D37" s="114">
        <v>684378.9700000002</v>
      </c>
      <c r="E37" s="115">
        <v>-177.42</v>
      </c>
      <c r="F37" s="115">
        <v>29315.46</v>
      </c>
      <c r="G37" s="115">
        <v>3148.7999999999997</v>
      </c>
      <c r="H37" s="114">
        <v>47981.520000000004</v>
      </c>
      <c r="I37" s="115">
        <v>105846.03999999998</v>
      </c>
      <c r="J37" s="115">
        <v>2925.68</v>
      </c>
      <c r="K37" s="115">
        <v>72129.69</v>
      </c>
      <c r="L37" s="116">
        <v>0</v>
      </c>
      <c r="M37" s="114">
        <v>7428.6500000000015</v>
      </c>
      <c r="N37" s="115">
        <v>2172.63</v>
      </c>
      <c r="O37" s="115">
        <v>0</v>
      </c>
      <c r="P37" s="115">
        <v>9493.7000000000007</v>
      </c>
      <c r="Q37" s="115">
        <f t="shared" si="0"/>
        <v>3482233.6200000006</v>
      </c>
    </row>
    <row r="38" spans="1:17" ht="17.25" customHeight="1" x14ac:dyDescent="0.2">
      <c r="A38" s="81" t="s">
        <v>339</v>
      </c>
      <c r="B38" s="111">
        <v>8776430.5899999999</v>
      </c>
      <c r="C38" s="111">
        <v>-3532.05</v>
      </c>
      <c r="D38" s="111">
        <v>2384815.4800000004</v>
      </c>
      <c r="E38" s="112">
        <v>-618.23</v>
      </c>
      <c r="F38" s="112">
        <v>102153.83</v>
      </c>
      <c r="G38" s="112">
        <v>10972.47</v>
      </c>
      <c r="H38" s="111">
        <v>167198.38</v>
      </c>
      <c r="I38" s="112">
        <v>368835.6</v>
      </c>
      <c r="J38" s="112">
        <v>10194.92</v>
      </c>
      <c r="K38" s="112">
        <v>251346.14000000004</v>
      </c>
      <c r="L38" s="113">
        <v>0</v>
      </c>
      <c r="M38" s="111">
        <v>25886.029999999995</v>
      </c>
      <c r="N38" s="112">
        <v>7570.81</v>
      </c>
      <c r="O38" s="112">
        <v>0</v>
      </c>
      <c r="P38" s="112">
        <v>33082.22</v>
      </c>
      <c r="Q38" s="112">
        <f t="shared" si="0"/>
        <v>12134336.190000001</v>
      </c>
    </row>
    <row r="39" spans="1:17" ht="17.25" customHeight="1" x14ac:dyDescent="0.2">
      <c r="A39" s="35" t="s">
        <v>336</v>
      </c>
      <c r="B39" s="114">
        <v>1511052.3599999999</v>
      </c>
      <c r="C39" s="114">
        <v>0</v>
      </c>
      <c r="D39" s="114">
        <v>421769.42000000004</v>
      </c>
      <c r="E39" s="115">
        <v>0</v>
      </c>
      <c r="F39" s="115">
        <v>17792.429999999997</v>
      </c>
      <c r="G39" s="115">
        <v>1679.8500000000001</v>
      </c>
      <c r="H39" s="114">
        <v>27343.18</v>
      </c>
      <c r="I39" s="115">
        <v>62457.399999999994</v>
      </c>
      <c r="J39" s="115">
        <v>2187.3200000000002</v>
      </c>
      <c r="K39" s="115">
        <v>45873.600000000006</v>
      </c>
      <c r="L39" s="116">
        <v>0</v>
      </c>
      <c r="M39" s="114">
        <v>4711.3</v>
      </c>
      <c r="N39" s="115">
        <v>1653.5700000000002</v>
      </c>
      <c r="O39" s="115">
        <v>0</v>
      </c>
      <c r="P39" s="115">
        <v>5796.78</v>
      </c>
      <c r="Q39" s="115">
        <f t="shared" si="0"/>
        <v>2102317.21</v>
      </c>
    </row>
    <row r="40" spans="1:17" ht="17.25" customHeight="1" x14ac:dyDescent="0.2">
      <c r="A40" s="81" t="s">
        <v>309</v>
      </c>
      <c r="B40" s="111">
        <v>13689421.17</v>
      </c>
      <c r="C40" s="111">
        <v>-5509.43</v>
      </c>
      <c r="D40" s="111">
        <v>3719824.3</v>
      </c>
      <c r="E40" s="112">
        <v>-964.34</v>
      </c>
      <c r="F40" s="112">
        <v>159337.99999999997</v>
      </c>
      <c r="G40" s="112">
        <v>17114.54</v>
      </c>
      <c r="H40" s="111">
        <v>260796.27</v>
      </c>
      <c r="I40" s="112">
        <v>575290.60000000009</v>
      </c>
      <c r="J40" s="112">
        <v>15902.42</v>
      </c>
      <c r="K40" s="112">
        <v>415941.08</v>
      </c>
      <c r="L40" s="113">
        <v>0</v>
      </c>
      <c r="M40" s="111">
        <v>40376.899999999994</v>
      </c>
      <c r="N40" s="112">
        <v>11809.24</v>
      </c>
      <c r="O40" s="112">
        <v>511214</v>
      </c>
      <c r="P40" s="112">
        <v>51600.61</v>
      </c>
      <c r="Q40" s="112">
        <f t="shared" si="0"/>
        <v>19462155.359999996</v>
      </c>
    </row>
    <row r="41" spans="1:17" ht="17.25" customHeight="1" x14ac:dyDescent="0.2">
      <c r="A41" s="35" t="s">
        <v>310</v>
      </c>
      <c r="B41" s="114">
        <v>6699255.2999999998</v>
      </c>
      <c r="C41" s="114">
        <v>-2696.17</v>
      </c>
      <c r="D41" s="114">
        <v>1820387.6</v>
      </c>
      <c r="E41" s="115">
        <v>-471.93</v>
      </c>
      <c r="F41" s="115">
        <v>77975.969999999987</v>
      </c>
      <c r="G41" s="115">
        <v>8375.4200000000019</v>
      </c>
      <c r="H41" s="114">
        <v>127627.09</v>
      </c>
      <c r="I41" s="115">
        <v>281532.64000000007</v>
      </c>
      <c r="J41" s="115">
        <v>7782.2400000000007</v>
      </c>
      <c r="K41" s="115">
        <v>203551.02000000002</v>
      </c>
      <c r="L41" s="116">
        <v>0</v>
      </c>
      <c r="M41" s="114">
        <v>19759.439999999999</v>
      </c>
      <c r="N41" s="115">
        <v>5779.1399999999994</v>
      </c>
      <c r="O41" s="115">
        <v>0</v>
      </c>
      <c r="P41" s="115">
        <v>25252.039999999997</v>
      </c>
      <c r="Q41" s="115">
        <f t="shared" si="0"/>
        <v>9274109.8000000007</v>
      </c>
    </row>
    <row r="42" spans="1:17" ht="17.25" customHeight="1" x14ac:dyDescent="0.2">
      <c r="A42" s="81" t="s">
        <v>344</v>
      </c>
      <c r="B42" s="111">
        <v>1182358.69</v>
      </c>
      <c r="C42" s="111">
        <v>0</v>
      </c>
      <c r="D42" s="111">
        <v>357307.44</v>
      </c>
      <c r="E42" s="112">
        <v>0</v>
      </c>
      <c r="F42" s="112">
        <v>16789.71</v>
      </c>
      <c r="G42" s="112">
        <v>1559.4499999999998</v>
      </c>
      <c r="H42" s="111">
        <v>27124.5</v>
      </c>
      <c r="I42" s="112">
        <v>49224.55</v>
      </c>
      <c r="J42" s="112">
        <v>5040.17</v>
      </c>
      <c r="K42" s="112">
        <v>46487.92</v>
      </c>
      <c r="L42" s="113">
        <v>0</v>
      </c>
      <c r="M42" s="111">
        <v>4342.3999999999996</v>
      </c>
      <c r="N42" s="112">
        <v>1849.5</v>
      </c>
      <c r="O42" s="112">
        <v>0</v>
      </c>
      <c r="P42" s="112">
        <v>4125.9800000000005</v>
      </c>
      <c r="Q42" s="112">
        <f t="shared" si="0"/>
        <v>1696210.3099999996</v>
      </c>
    </row>
    <row r="43" spans="1:17" ht="17.25" customHeight="1" x14ac:dyDescent="0.2">
      <c r="A43" s="35" t="s">
        <v>297</v>
      </c>
      <c r="B43" s="114">
        <v>9316843.1000000015</v>
      </c>
      <c r="C43" s="114">
        <v>-3749.69</v>
      </c>
      <c r="D43" s="114">
        <v>2531665.6599999997</v>
      </c>
      <c r="E43" s="115">
        <v>-656.33</v>
      </c>
      <c r="F43" s="115">
        <v>108443.10999999999</v>
      </c>
      <c r="G43" s="115">
        <v>11647.87</v>
      </c>
      <c r="H43" s="114">
        <v>177495.00000000003</v>
      </c>
      <c r="I43" s="115">
        <v>391530.03999999992</v>
      </c>
      <c r="J43" s="115">
        <v>10823.11</v>
      </c>
      <c r="K43" s="115">
        <v>304204.67</v>
      </c>
      <c r="L43" s="116">
        <v>0</v>
      </c>
      <c r="M43" s="114">
        <v>27480.019999999993</v>
      </c>
      <c r="N43" s="115">
        <v>8037.3099999999995</v>
      </c>
      <c r="O43" s="115">
        <v>0</v>
      </c>
      <c r="P43" s="115">
        <v>35118.46</v>
      </c>
      <c r="Q43" s="115">
        <f>SUM(B43:P43)</f>
        <v>12918882.33</v>
      </c>
    </row>
    <row r="44" spans="1:17" ht="17.25" customHeight="1" x14ac:dyDescent="0.2">
      <c r="A44" s="81" t="s">
        <v>311</v>
      </c>
      <c r="B44" s="111">
        <v>6187749.0200000005</v>
      </c>
      <c r="C44" s="111">
        <v>-2490.5700000000002</v>
      </c>
      <c r="D44" s="111">
        <v>1681403.08</v>
      </c>
      <c r="E44" s="112">
        <v>-435.94</v>
      </c>
      <c r="F44" s="112">
        <v>72020.78</v>
      </c>
      <c r="G44" s="112">
        <v>7735.4600000000009</v>
      </c>
      <c r="H44" s="111">
        <v>117884.62999999999</v>
      </c>
      <c r="I44" s="112">
        <v>260008.42</v>
      </c>
      <c r="J44" s="112">
        <v>7188.79</v>
      </c>
      <c r="K44" s="112">
        <v>184635.49000000002</v>
      </c>
      <c r="L44" s="113">
        <v>0</v>
      </c>
      <c r="M44" s="111">
        <v>18250.93</v>
      </c>
      <c r="N44" s="112">
        <v>5338.43</v>
      </c>
      <c r="O44" s="112">
        <v>0</v>
      </c>
      <c r="P44" s="112">
        <v>23322.649999999998</v>
      </c>
      <c r="Q44" s="112">
        <f>SUM(B44:P44)</f>
        <v>8562611.1699999999</v>
      </c>
    </row>
    <row r="45" spans="1:17" ht="17.25" customHeight="1" x14ac:dyDescent="0.2">
      <c r="A45" s="35" t="s">
        <v>326</v>
      </c>
      <c r="B45" s="114">
        <v>2519753.44</v>
      </c>
      <c r="C45" s="114">
        <v>-1014.2</v>
      </c>
      <c r="D45" s="114">
        <v>684695.07000000007</v>
      </c>
      <c r="E45" s="115">
        <v>-177.52</v>
      </c>
      <c r="F45" s="115">
        <v>29328.050000000003</v>
      </c>
      <c r="G45" s="115">
        <v>3150.0099999999998</v>
      </c>
      <c r="H45" s="114">
        <v>48004.599999999991</v>
      </c>
      <c r="I45" s="115">
        <v>105879.7</v>
      </c>
      <c r="J45" s="115">
        <v>2927.3900000000003</v>
      </c>
      <c r="K45" s="115">
        <v>75186.62</v>
      </c>
      <c r="L45" s="116">
        <v>0</v>
      </c>
      <c r="M45" s="114">
        <v>7432.0800000000008</v>
      </c>
      <c r="N45" s="115">
        <v>2173.89</v>
      </c>
      <c r="O45" s="115">
        <v>0</v>
      </c>
      <c r="P45" s="115">
        <v>9497.36</v>
      </c>
      <c r="Q45" s="115">
        <f>SUM(B45:P45)</f>
        <v>3486836.4899999998</v>
      </c>
    </row>
    <row r="46" spans="1:17" ht="17.25" customHeight="1" x14ac:dyDescent="0.2">
      <c r="A46" s="123" t="s">
        <v>312</v>
      </c>
      <c r="B46" s="124">
        <v>9585979.9099999983</v>
      </c>
      <c r="C46" s="124">
        <v>-3857.96</v>
      </c>
      <c r="D46" s="124">
        <v>2604796.7999999993</v>
      </c>
      <c r="E46" s="125">
        <v>-675.28</v>
      </c>
      <c r="F46" s="125">
        <v>111576.01000000001</v>
      </c>
      <c r="G46" s="125">
        <v>11984.41</v>
      </c>
      <c r="H46" s="124">
        <v>182621.87</v>
      </c>
      <c r="I46" s="125">
        <v>402845.99000000005</v>
      </c>
      <c r="J46" s="125">
        <v>11135.61</v>
      </c>
      <c r="K46" s="125">
        <v>290798.68</v>
      </c>
      <c r="L46" s="126">
        <v>0</v>
      </c>
      <c r="M46" s="124">
        <v>28273.830000000009</v>
      </c>
      <c r="N46" s="125">
        <v>8269.369999999999</v>
      </c>
      <c r="O46" s="125">
        <v>0</v>
      </c>
      <c r="P46" s="125">
        <v>36133.209999999992</v>
      </c>
      <c r="Q46" s="125">
        <f t="shared" si="0"/>
        <v>13269882.449999996</v>
      </c>
    </row>
    <row r="47" spans="1:17" ht="17.25" customHeight="1" x14ac:dyDescent="0.2">
      <c r="A47" s="35" t="s">
        <v>313</v>
      </c>
      <c r="B47" s="114">
        <v>7959439.459999999</v>
      </c>
      <c r="C47" s="114">
        <v>-3203.42</v>
      </c>
      <c r="D47" s="114">
        <v>2162819.14</v>
      </c>
      <c r="E47" s="115">
        <v>-560.71</v>
      </c>
      <c r="F47" s="115">
        <v>92643.48000000001</v>
      </c>
      <c r="G47" s="115">
        <v>9950.7900000000009</v>
      </c>
      <c r="H47" s="114">
        <v>151635.37999999998</v>
      </c>
      <c r="I47" s="115">
        <v>334483.53999999998</v>
      </c>
      <c r="J47" s="115">
        <v>9246.34</v>
      </c>
      <c r="K47" s="115">
        <v>225387.24000000002</v>
      </c>
      <c r="L47" s="116">
        <v>0</v>
      </c>
      <c r="M47" s="114">
        <v>23476.329999999998</v>
      </c>
      <c r="N47" s="115">
        <v>6866.4000000000005</v>
      </c>
      <c r="O47" s="115">
        <v>0</v>
      </c>
      <c r="P47" s="115">
        <v>30001.79</v>
      </c>
      <c r="Q47" s="115">
        <f t="shared" si="0"/>
        <v>11002185.759999998</v>
      </c>
    </row>
    <row r="48" spans="1:17" ht="17.25" customHeight="1" x14ac:dyDescent="0.2">
      <c r="A48" s="123" t="s">
        <v>314</v>
      </c>
      <c r="B48" s="124">
        <v>2197872.84</v>
      </c>
      <c r="C48" s="124">
        <v>-884.57</v>
      </c>
      <c r="D48" s="124">
        <v>597228.17000000004</v>
      </c>
      <c r="E48" s="125">
        <v>-154.83000000000001</v>
      </c>
      <c r="F48" s="125">
        <v>25582.04</v>
      </c>
      <c r="G48" s="125">
        <v>2747.7599999999998</v>
      </c>
      <c r="H48" s="124">
        <v>41871.710000000006</v>
      </c>
      <c r="I48" s="125">
        <v>92362.340000000011</v>
      </c>
      <c r="J48" s="125">
        <v>2553.23</v>
      </c>
      <c r="K48" s="125">
        <v>62237.11</v>
      </c>
      <c r="L48" s="126">
        <v>0</v>
      </c>
      <c r="M48" s="124">
        <v>6482.59</v>
      </c>
      <c r="N48" s="125">
        <v>1896.04</v>
      </c>
      <c r="O48" s="125">
        <v>0</v>
      </c>
      <c r="P48" s="125">
        <v>8284.51</v>
      </c>
      <c r="Q48" s="112">
        <f t="shared" si="0"/>
        <v>3038078.939999999</v>
      </c>
    </row>
    <row r="49" spans="1:17" ht="17.25" customHeight="1" x14ac:dyDescent="0.2">
      <c r="A49" s="35" t="s">
        <v>337</v>
      </c>
      <c r="B49" s="114">
        <v>722158.22000000009</v>
      </c>
      <c r="C49" s="114">
        <v>-290.64999999999998</v>
      </c>
      <c r="D49" s="114">
        <v>196232.12</v>
      </c>
      <c r="E49" s="115">
        <v>-50.87</v>
      </c>
      <c r="F49" s="115">
        <v>8405.52</v>
      </c>
      <c r="G49" s="115">
        <v>902.82999999999993</v>
      </c>
      <c r="H49" s="114">
        <v>13757.83</v>
      </c>
      <c r="I49" s="115">
        <v>30347.610000000008</v>
      </c>
      <c r="J49" s="115">
        <v>838.92000000000007</v>
      </c>
      <c r="K49" s="115">
        <v>20449.34</v>
      </c>
      <c r="L49" s="116">
        <v>0</v>
      </c>
      <c r="M49" s="114">
        <v>2130.02</v>
      </c>
      <c r="N49" s="115">
        <v>622.98</v>
      </c>
      <c r="O49" s="115">
        <v>0</v>
      </c>
      <c r="P49" s="115">
        <v>2722.04</v>
      </c>
      <c r="Q49" s="115">
        <f t="shared" si="0"/>
        <v>998225.91</v>
      </c>
    </row>
    <row r="50" spans="1:17" x14ac:dyDescent="0.2">
      <c r="A50" s="88" t="s">
        <v>121</v>
      </c>
      <c r="B50" s="117">
        <f>SUM(B12:B49)</f>
        <v>182411689.60000002</v>
      </c>
      <c r="C50" s="117">
        <f t="shared" ref="C50:P50" si="1">SUM(C12:C49)</f>
        <v>-69546.13</v>
      </c>
      <c r="D50" s="117">
        <f t="shared" si="1"/>
        <v>52212446.819999993</v>
      </c>
      <c r="E50" s="117">
        <f t="shared" si="1"/>
        <v>-12173.020000000004</v>
      </c>
      <c r="F50" s="117">
        <f t="shared" si="1"/>
        <v>2131619.33</v>
      </c>
      <c r="G50" s="117">
        <f t="shared" si="1"/>
        <v>227479.63000000006</v>
      </c>
      <c r="H50" s="117">
        <f t="shared" si="1"/>
        <v>3480894.4499999997</v>
      </c>
      <c r="I50" s="117">
        <f t="shared" si="1"/>
        <v>7664565.9000000004</v>
      </c>
      <c r="J50" s="117">
        <f t="shared" si="1"/>
        <v>223859.54000000012</v>
      </c>
      <c r="K50" s="117">
        <f t="shared" si="1"/>
        <v>5260113.120000001</v>
      </c>
      <c r="L50" s="117">
        <f t="shared" si="1"/>
        <v>0</v>
      </c>
      <c r="M50" s="117">
        <f t="shared" si="1"/>
        <v>541401.82000000007</v>
      </c>
      <c r="N50" s="117">
        <f t="shared" si="1"/>
        <v>161308.57000000007</v>
      </c>
      <c r="O50" s="117">
        <f t="shared" si="1"/>
        <v>511214</v>
      </c>
      <c r="P50" s="117">
        <f t="shared" si="1"/>
        <v>687696.83000000019</v>
      </c>
      <c r="Q50" s="117">
        <f>SUM(Q12:Q49)</f>
        <v>255432570.46000001</v>
      </c>
    </row>
    <row r="51" spans="1:17" x14ac:dyDescent="0.2">
      <c r="A51" s="84"/>
      <c r="B51" s="85"/>
      <c r="C51" s="91"/>
      <c r="D51" s="91"/>
      <c r="E51" s="91"/>
      <c r="F51" s="91"/>
      <c r="G51" s="91"/>
      <c r="H51" s="91"/>
      <c r="I51" s="91"/>
      <c r="J51" s="91"/>
      <c r="K51" s="91"/>
      <c r="L51" s="85"/>
      <c r="M51" s="91"/>
      <c r="N51" s="91"/>
      <c r="O51" s="91"/>
      <c r="P51" s="91"/>
      <c r="Q51" s="86"/>
    </row>
    <row r="53" spans="1:17" x14ac:dyDescent="0.2">
      <c r="A53" s="4" t="s">
        <v>300</v>
      </c>
    </row>
  </sheetData>
  <mergeCells count="6">
    <mergeCell ref="A2:Q2"/>
    <mergeCell ref="A3:Q3"/>
    <mergeCell ref="A4:Q4"/>
    <mergeCell ref="A5:Q5"/>
    <mergeCell ref="A7:A10"/>
    <mergeCell ref="Q7:Q10"/>
  </mergeCells>
  <pageMargins left="0.7" right="0.7" top="0.75" bottom="0.75" header="0.3" footer="0.3"/>
  <pageSetup scale="3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showGridLines="0" zoomScaleNormal="100" workbookViewId="0">
      <selection activeCell="I22" sqref="I22"/>
    </sheetView>
  </sheetViews>
  <sheetFormatPr baseColWidth="10" defaultColWidth="8.42578125" defaultRowHeight="12.75" x14ac:dyDescent="0.2"/>
  <cols>
    <col min="1" max="1" width="48.140625" style="4" customWidth="1"/>
    <col min="2" max="3" width="22.7109375" style="14" customWidth="1"/>
    <col min="4" max="4" width="11.28515625" customWidth="1"/>
  </cols>
  <sheetData>
    <row r="1" spans="1:3" ht="12" customHeight="1" x14ac:dyDescent="0.2">
      <c r="A1" s="8"/>
      <c r="B1" s="24"/>
      <c r="C1" s="24"/>
    </row>
    <row r="2" spans="1:3" ht="13.5" customHeight="1" x14ac:dyDescent="0.25">
      <c r="A2" s="138" t="s">
        <v>332</v>
      </c>
      <c r="B2" s="138"/>
      <c r="C2" s="138"/>
    </row>
    <row r="3" spans="1:3" s="25" customFormat="1" ht="21" customHeight="1" x14ac:dyDescent="0.2">
      <c r="A3" s="139" t="s">
        <v>122</v>
      </c>
      <c r="B3" s="139"/>
      <c r="C3" s="139"/>
    </row>
    <row r="4" spans="1:3" ht="17.45" customHeight="1" x14ac:dyDescent="0.2">
      <c r="A4" s="139" t="s">
        <v>398</v>
      </c>
      <c r="B4" s="139"/>
      <c r="C4" s="139"/>
    </row>
    <row r="5" spans="1:3" ht="15" customHeight="1" x14ac:dyDescent="0.2">
      <c r="A5" s="140" t="s">
        <v>144</v>
      </c>
      <c r="B5" s="140"/>
      <c r="C5" s="140"/>
    </row>
    <row r="6" spans="1:3" ht="4.9000000000000004" customHeight="1" x14ac:dyDescent="0.2">
      <c r="A6" s="6"/>
      <c r="B6" s="33"/>
      <c r="C6" s="33"/>
    </row>
    <row r="7" spans="1:3" ht="16.5" customHeight="1" x14ac:dyDescent="0.2">
      <c r="A7" s="150" t="s">
        <v>338</v>
      </c>
      <c r="B7" s="93" t="s">
        <v>333</v>
      </c>
      <c r="C7" s="94" t="s">
        <v>333</v>
      </c>
    </row>
    <row r="8" spans="1:3" ht="15" customHeight="1" x14ac:dyDescent="0.2">
      <c r="A8" s="151"/>
      <c r="B8" s="96" t="s">
        <v>282</v>
      </c>
      <c r="C8" s="97" t="s">
        <v>124</v>
      </c>
    </row>
    <row r="9" spans="1:3" hidden="1" x14ac:dyDescent="0.2">
      <c r="A9" s="5"/>
      <c r="B9" s="5"/>
      <c r="C9" s="5"/>
    </row>
    <row r="10" spans="1:3" ht="15" customHeight="1" x14ac:dyDescent="0.2">
      <c r="A10" s="39" t="s">
        <v>320</v>
      </c>
      <c r="B10" s="40">
        <v>12477394.980000002</v>
      </c>
      <c r="C10" s="40">
        <v>12478036.930000002</v>
      </c>
    </row>
    <row r="11" spans="1:3" ht="15" customHeight="1" x14ac:dyDescent="0.2">
      <c r="A11" s="78" t="s">
        <v>305</v>
      </c>
      <c r="B11" s="79">
        <v>2470363.7699999996</v>
      </c>
      <c r="C11" s="79">
        <v>2470490.8999999994</v>
      </c>
    </row>
    <row r="12" spans="1:3" ht="15" customHeight="1" x14ac:dyDescent="0.2">
      <c r="A12" s="39" t="s">
        <v>327</v>
      </c>
      <c r="B12" s="40">
        <v>4498076.8000000007</v>
      </c>
      <c r="C12" s="40">
        <v>4498308.2600000007</v>
      </c>
    </row>
    <row r="13" spans="1:3" ht="15" customHeight="1" x14ac:dyDescent="0.2">
      <c r="A13" s="78" t="s">
        <v>316</v>
      </c>
      <c r="B13" s="79">
        <v>8698106.5999999996</v>
      </c>
      <c r="C13" s="79">
        <v>8698554.1899999995</v>
      </c>
    </row>
    <row r="14" spans="1:3" ht="15" customHeight="1" x14ac:dyDescent="0.2">
      <c r="A14" s="39" t="s">
        <v>306</v>
      </c>
      <c r="B14" s="40">
        <v>5672476.9000000004</v>
      </c>
      <c r="C14" s="40">
        <v>5672768.7400000012</v>
      </c>
    </row>
    <row r="15" spans="1:3" ht="15" customHeight="1" x14ac:dyDescent="0.2">
      <c r="A15" s="78" t="s">
        <v>317</v>
      </c>
      <c r="B15" s="79">
        <v>9684113.75</v>
      </c>
      <c r="C15" s="79">
        <v>9684611.9900000002</v>
      </c>
    </row>
    <row r="16" spans="1:3" ht="15" customHeight="1" x14ac:dyDescent="0.2">
      <c r="A16" s="39" t="s">
        <v>321</v>
      </c>
      <c r="B16" s="40">
        <v>4671587.26</v>
      </c>
      <c r="C16" s="40">
        <v>4671827.58</v>
      </c>
    </row>
    <row r="17" spans="1:3" ht="15" customHeight="1" x14ac:dyDescent="0.2">
      <c r="A17" s="78" t="s">
        <v>342</v>
      </c>
      <c r="B17" s="79">
        <v>1703688.17</v>
      </c>
      <c r="C17" s="79">
        <v>1703838.23</v>
      </c>
    </row>
    <row r="18" spans="1:3" ht="15" customHeight="1" x14ac:dyDescent="0.2">
      <c r="A18" s="39" t="s">
        <v>343</v>
      </c>
      <c r="B18" s="40">
        <v>304609.74</v>
      </c>
      <c r="C18" s="40">
        <v>304636.55</v>
      </c>
    </row>
    <row r="19" spans="1:3" ht="15" customHeight="1" x14ac:dyDescent="0.2">
      <c r="A19" s="78" t="s">
        <v>295</v>
      </c>
      <c r="B19" s="79">
        <v>6901461.9500000002</v>
      </c>
      <c r="C19" s="79">
        <v>6901817.0299999993</v>
      </c>
    </row>
    <row r="20" spans="1:3" ht="15" customHeight="1" x14ac:dyDescent="0.2">
      <c r="A20" s="39" t="s">
        <v>296</v>
      </c>
      <c r="B20" s="40">
        <v>12236452.539999999</v>
      </c>
      <c r="C20" s="40">
        <v>12237082.099999998</v>
      </c>
    </row>
    <row r="21" spans="1:3" ht="15" customHeight="1" x14ac:dyDescent="0.2">
      <c r="A21" s="78" t="s">
        <v>328</v>
      </c>
      <c r="B21" s="79">
        <v>7915816.3400000017</v>
      </c>
      <c r="C21" s="79">
        <v>7916223.6000000024</v>
      </c>
    </row>
    <row r="22" spans="1:3" ht="15" customHeight="1" x14ac:dyDescent="0.2">
      <c r="A22" s="39" t="s">
        <v>307</v>
      </c>
      <c r="B22" s="40">
        <v>8063475.5500000017</v>
      </c>
      <c r="C22" s="40">
        <v>8063890.4100000011</v>
      </c>
    </row>
    <row r="23" spans="1:3" ht="15" customHeight="1" x14ac:dyDescent="0.2">
      <c r="A23" s="78" t="s">
        <v>322</v>
      </c>
      <c r="B23" s="79">
        <v>8843869.0800000001</v>
      </c>
      <c r="C23" s="79">
        <v>8844324.1500000004</v>
      </c>
    </row>
    <row r="24" spans="1:3" ht="15" customHeight="1" x14ac:dyDescent="0.2">
      <c r="A24" s="39" t="s">
        <v>329</v>
      </c>
      <c r="B24" s="40">
        <v>4044160.7800000003</v>
      </c>
      <c r="C24" s="40">
        <v>4044368.4600000004</v>
      </c>
    </row>
    <row r="25" spans="1:3" ht="15" customHeight="1" x14ac:dyDescent="0.2">
      <c r="A25" s="78" t="s">
        <v>334</v>
      </c>
      <c r="B25" s="79">
        <v>2948640.17</v>
      </c>
      <c r="C25" s="79">
        <v>2948791.5899999994</v>
      </c>
    </row>
    <row r="26" spans="1:3" ht="15" customHeight="1" x14ac:dyDescent="0.2">
      <c r="A26" s="39" t="s">
        <v>335</v>
      </c>
      <c r="B26" s="40">
        <v>1957766.3</v>
      </c>
      <c r="C26" s="40">
        <v>1957891.97</v>
      </c>
    </row>
    <row r="27" spans="1:3" ht="15" customHeight="1" x14ac:dyDescent="0.2">
      <c r="A27" s="78" t="s">
        <v>340</v>
      </c>
      <c r="B27" s="79">
        <v>3071273.22</v>
      </c>
      <c r="C27" s="79">
        <v>3071498.54</v>
      </c>
    </row>
    <row r="28" spans="1:3" ht="15" customHeight="1" x14ac:dyDescent="0.2">
      <c r="A28" s="39" t="s">
        <v>323</v>
      </c>
      <c r="B28" s="40">
        <v>2215516.4200000004</v>
      </c>
      <c r="C28" s="40">
        <v>2215630.4300000006</v>
      </c>
    </row>
    <row r="29" spans="1:3" ht="15" customHeight="1" x14ac:dyDescent="0.2">
      <c r="A29" s="78" t="s">
        <v>341</v>
      </c>
      <c r="B29" s="79">
        <v>194668.81000000003</v>
      </c>
      <c r="C29" s="79">
        <v>194683.12000000002</v>
      </c>
    </row>
    <row r="30" spans="1:3" ht="15" customHeight="1" x14ac:dyDescent="0.2">
      <c r="A30" s="39" t="s">
        <v>330</v>
      </c>
      <c r="B30" s="40">
        <v>884089.17999999993</v>
      </c>
      <c r="C30" s="40">
        <v>884134.62999999989</v>
      </c>
    </row>
    <row r="31" spans="1:3" ht="15" customHeight="1" x14ac:dyDescent="0.2">
      <c r="A31" s="78" t="s">
        <v>308</v>
      </c>
      <c r="B31" s="79">
        <v>5455492.6899999995</v>
      </c>
      <c r="C31" s="79">
        <v>5455773.4299999997</v>
      </c>
    </row>
    <row r="32" spans="1:3" ht="15" customHeight="1" x14ac:dyDescent="0.2">
      <c r="A32" s="39" t="s">
        <v>318</v>
      </c>
      <c r="B32" s="40">
        <v>804386.41</v>
      </c>
      <c r="C32" s="40">
        <v>804427.72000000009</v>
      </c>
    </row>
    <row r="33" spans="1:3" ht="15" customHeight="1" x14ac:dyDescent="0.2">
      <c r="A33" s="78" t="s">
        <v>324</v>
      </c>
      <c r="B33" s="79">
        <v>1558498.63</v>
      </c>
      <c r="C33" s="79">
        <v>1558578.6599999997</v>
      </c>
    </row>
    <row r="34" spans="1:3" ht="15" customHeight="1" x14ac:dyDescent="0.2">
      <c r="A34" s="39" t="s">
        <v>331</v>
      </c>
      <c r="B34" s="40">
        <v>475319.2099999999</v>
      </c>
      <c r="C34" s="40">
        <v>475343.60999999987</v>
      </c>
    </row>
    <row r="35" spans="1:3" ht="15" customHeight="1" x14ac:dyDescent="0.2">
      <c r="A35" s="78" t="s">
        <v>325</v>
      </c>
      <c r="B35" s="79">
        <v>1339120.5300000003</v>
      </c>
      <c r="C35" s="79">
        <v>1339189.3000000003</v>
      </c>
    </row>
    <row r="36" spans="1:3" ht="15" customHeight="1" x14ac:dyDescent="0.2">
      <c r="A36" s="39" t="s">
        <v>339</v>
      </c>
      <c r="B36" s="40">
        <v>4666355.0000000009</v>
      </c>
      <c r="C36" s="40">
        <v>4666543.9600000009</v>
      </c>
    </row>
    <row r="37" spans="1:3" ht="15" customHeight="1" x14ac:dyDescent="0.2">
      <c r="A37" s="78" t="s">
        <v>336</v>
      </c>
      <c r="B37" s="79">
        <v>815355.30000000016</v>
      </c>
      <c r="C37" s="79">
        <v>815458.31</v>
      </c>
    </row>
    <row r="38" spans="1:3" ht="15" customHeight="1" x14ac:dyDescent="0.2">
      <c r="A38" s="39" t="s">
        <v>309</v>
      </c>
      <c r="B38" s="40">
        <v>13603315.51</v>
      </c>
      <c r="C38" s="40">
        <v>13604015.16</v>
      </c>
    </row>
    <row r="39" spans="1:3" ht="15" customHeight="1" x14ac:dyDescent="0.2">
      <c r="A39" s="78" t="s">
        <v>310</v>
      </c>
      <c r="B39" s="79">
        <v>6657117.3400000008</v>
      </c>
      <c r="C39" s="79">
        <v>6657459.7300000014</v>
      </c>
    </row>
    <row r="40" spans="1:3" ht="15" customHeight="1" x14ac:dyDescent="0.2">
      <c r="A40" s="39" t="s">
        <v>344</v>
      </c>
      <c r="B40" s="40">
        <v>451884.79999999999</v>
      </c>
      <c r="C40" s="40">
        <v>451924.51999999996</v>
      </c>
    </row>
    <row r="41" spans="1:3" ht="15" customHeight="1" x14ac:dyDescent="0.2">
      <c r="A41" s="78" t="s">
        <v>297</v>
      </c>
      <c r="B41" s="79">
        <v>6336293.7400000002</v>
      </c>
      <c r="C41" s="79">
        <v>6336619.6100000003</v>
      </c>
    </row>
    <row r="42" spans="1:3" ht="15" customHeight="1" x14ac:dyDescent="0.2">
      <c r="A42" s="39" t="s">
        <v>311</v>
      </c>
      <c r="B42" s="40">
        <v>3290849.23</v>
      </c>
      <c r="C42" s="40">
        <v>3291018.54</v>
      </c>
    </row>
    <row r="43" spans="1:3" ht="15" customHeight="1" x14ac:dyDescent="0.2">
      <c r="A43" s="78" t="s">
        <v>326</v>
      </c>
      <c r="B43" s="79">
        <v>1340088.1100000003</v>
      </c>
      <c r="C43" s="79">
        <v>1340157.06</v>
      </c>
    </row>
    <row r="44" spans="1:3" ht="15" customHeight="1" x14ac:dyDescent="0.2">
      <c r="A44" s="39" t="s">
        <v>312</v>
      </c>
      <c r="B44" s="40">
        <v>7781827.2899999991</v>
      </c>
      <c r="C44" s="40">
        <v>7782227.6499999994</v>
      </c>
    </row>
    <row r="45" spans="1:3" ht="15" customHeight="1" x14ac:dyDescent="0.2">
      <c r="A45" s="81" t="s">
        <v>313</v>
      </c>
      <c r="B45" s="82">
        <v>8342924.6599999992</v>
      </c>
      <c r="C45" s="82">
        <v>8343353.8300000001</v>
      </c>
    </row>
    <row r="46" spans="1:3" ht="15" customHeight="1" x14ac:dyDescent="0.2">
      <c r="A46" s="39" t="s">
        <v>314</v>
      </c>
      <c r="B46" s="40">
        <v>2303766.1999999997</v>
      </c>
      <c r="C46" s="40">
        <v>2303884.7199999997</v>
      </c>
    </row>
    <row r="47" spans="1:3" ht="15" customHeight="1" x14ac:dyDescent="0.2">
      <c r="A47" s="81" t="s">
        <v>337</v>
      </c>
      <c r="B47" s="82">
        <v>756951.73</v>
      </c>
      <c r="C47" s="82">
        <v>756990.67</v>
      </c>
    </row>
    <row r="48" spans="1:3" ht="18.75" customHeight="1" x14ac:dyDescent="0.2">
      <c r="A48" s="88" t="s">
        <v>121</v>
      </c>
      <c r="B48" s="89">
        <f>SUM(B10:B47)</f>
        <v>175437154.69</v>
      </c>
      <c r="C48" s="89">
        <f>SUM(C10:C47)</f>
        <v>175446375.88000003</v>
      </c>
    </row>
    <row r="49" spans="1:3" ht="6.75" customHeight="1" x14ac:dyDescent="0.2">
      <c r="A49" s="118"/>
      <c r="B49" s="102"/>
      <c r="C49" s="102"/>
    </row>
    <row r="51" spans="1:3" x14ac:dyDescent="0.2">
      <c r="A51" s="1" t="s">
        <v>300</v>
      </c>
    </row>
  </sheetData>
  <mergeCells count="5">
    <mergeCell ref="A2:C2"/>
    <mergeCell ref="A3:C3"/>
    <mergeCell ref="A4:C4"/>
    <mergeCell ref="A5:C5"/>
    <mergeCell ref="A7:A8"/>
  </mergeCells>
  <pageMargins left="0.7" right="0.7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showGridLines="0" zoomScale="140" zoomScaleNormal="140" workbookViewId="0">
      <selection activeCell="B56" sqref="B56"/>
    </sheetView>
  </sheetViews>
  <sheetFormatPr baseColWidth="10" defaultColWidth="8.42578125" defaultRowHeight="12.75" x14ac:dyDescent="0.2"/>
  <cols>
    <col min="1" max="1" width="47.85546875" style="4" customWidth="1"/>
    <col min="2" max="2" width="22.7109375" style="14" customWidth="1"/>
    <col min="3" max="3" width="25.140625" customWidth="1"/>
  </cols>
  <sheetData>
    <row r="1" spans="1:3" ht="12" customHeight="1" x14ac:dyDescent="0.2">
      <c r="A1" s="8"/>
      <c r="B1" s="24"/>
    </row>
    <row r="2" spans="1:3" ht="13.5" customHeight="1" x14ac:dyDescent="0.25">
      <c r="A2" s="138" t="s">
        <v>332</v>
      </c>
      <c r="B2" s="138"/>
      <c r="C2" s="138"/>
    </row>
    <row r="3" spans="1:3" s="25" customFormat="1" ht="21" customHeight="1" x14ac:dyDescent="0.2">
      <c r="A3" s="143" t="s">
        <v>125</v>
      </c>
      <c r="B3" s="143"/>
      <c r="C3" s="143"/>
    </row>
    <row r="4" spans="1:3" ht="17.25" customHeight="1" x14ac:dyDescent="0.2">
      <c r="A4" s="143" t="s">
        <v>126</v>
      </c>
      <c r="B4" s="143"/>
      <c r="C4" s="143"/>
    </row>
    <row r="5" spans="1:3" ht="16.899999999999999" customHeight="1" x14ac:dyDescent="0.2">
      <c r="A5" s="139" t="s">
        <v>398</v>
      </c>
      <c r="B5" s="139"/>
      <c r="C5" s="139"/>
    </row>
    <row r="6" spans="1:3" ht="13.9" customHeight="1" x14ac:dyDescent="0.2">
      <c r="A6" s="140" t="s">
        <v>144</v>
      </c>
      <c r="B6" s="140"/>
      <c r="C6" s="140"/>
    </row>
    <row r="7" spans="1:3" ht="4.9000000000000004" customHeight="1" x14ac:dyDescent="0.2">
      <c r="A7" s="6"/>
      <c r="B7" s="33"/>
    </row>
    <row r="8" spans="1:3" ht="16.5" customHeight="1" x14ac:dyDescent="0.2">
      <c r="A8" s="150" t="s">
        <v>338</v>
      </c>
      <c r="B8" s="93" t="s">
        <v>333</v>
      </c>
      <c r="C8" s="94" t="s">
        <v>333</v>
      </c>
    </row>
    <row r="9" spans="1:3" ht="15" customHeight="1" x14ac:dyDescent="0.2">
      <c r="A9" s="151"/>
      <c r="B9" s="96" t="s">
        <v>282</v>
      </c>
      <c r="C9" s="97" t="s">
        <v>124</v>
      </c>
    </row>
    <row r="10" spans="1:3" hidden="1" x14ac:dyDescent="0.2">
      <c r="A10" s="5"/>
      <c r="B10" s="5"/>
      <c r="C10" s="5"/>
    </row>
    <row r="11" spans="1:3" ht="15" customHeight="1" x14ac:dyDescent="0.2">
      <c r="A11" s="39" t="s">
        <v>320</v>
      </c>
      <c r="B11" s="40">
        <v>4418729.13</v>
      </c>
      <c r="C11" s="40">
        <v>4419120.8099999996</v>
      </c>
    </row>
    <row r="12" spans="1:3" ht="15" customHeight="1" x14ac:dyDescent="0.2">
      <c r="A12" s="78" t="s">
        <v>305</v>
      </c>
      <c r="B12" s="79">
        <v>1516649.8</v>
      </c>
      <c r="C12" s="79">
        <v>1516784.24</v>
      </c>
    </row>
    <row r="13" spans="1:3" ht="15" customHeight="1" x14ac:dyDescent="0.2">
      <c r="A13" s="39" t="s">
        <v>327</v>
      </c>
      <c r="B13" s="40">
        <v>1881284.5499999998</v>
      </c>
      <c r="C13" s="40">
        <v>1881451.3899999997</v>
      </c>
    </row>
    <row r="14" spans="1:3" ht="15" customHeight="1" x14ac:dyDescent="0.2">
      <c r="A14" s="78" t="s">
        <v>316</v>
      </c>
      <c r="B14" s="79">
        <v>3637913.4400000004</v>
      </c>
      <c r="C14" s="79">
        <v>3638236.0400000005</v>
      </c>
    </row>
    <row r="15" spans="1:3" ht="15" customHeight="1" x14ac:dyDescent="0.2">
      <c r="A15" s="39" t="s">
        <v>306</v>
      </c>
      <c r="B15" s="40">
        <v>2885629.1399999997</v>
      </c>
      <c r="C15" s="40">
        <v>2885884.87</v>
      </c>
    </row>
    <row r="16" spans="1:3" ht="15" customHeight="1" x14ac:dyDescent="0.2">
      <c r="A16" s="78" t="s">
        <v>317</v>
      </c>
      <c r="B16" s="79">
        <v>6451409.9900000002</v>
      </c>
      <c r="C16" s="79">
        <v>6451981.8899999997</v>
      </c>
    </row>
    <row r="17" spans="1:3" ht="15" customHeight="1" x14ac:dyDescent="0.2">
      <c r="A17" s="39" t="s">
        <v>321</v>
      </c>
      <c r="B17" s="40">
        <v>3159569.4199999995</v>
      </c>
      <c r="C17" s="40">
        <v>3159849.5399999991</v>
      </c>
    </row>
    <row r="18" spans="1:3" ht="15" customHeight="1" x14ac:dyDescent="0.2">
      <c r="A18" s="78" t="s">
        <v>342</v>
      </c>
      <c r="B18" s="79">
        <v>2022586.21</v>
      </c>
      <c r="C18" s="79">
        <v>2022709.8</v>
      </c>
    </row>
    <row r="19" spans="1:3" ht="15" customHeight="1" x14ac:dyDescent="0.2">
      <c r="A19" s="39" t="s">
        <v>343</v>
      </c>
      <c r="B19" s="40">
        <v>284086.26</v>
      </c>
      <c r="C19" s="40">
        <v>284103.65000000002</v>
      </c>
    </row>
    <row r="20" spans="1:3" ht="15" customHeight="1" x14ac:dyDescent="0.2">
      <c r="A20" s="78" t="s">
        <v>295</v>
      </c>
      <c r="B20" s="79">
        <v>3292298.1499999994</v>
      </c>
      <c r="C20" s="79">
        <v>3292590.01</v>
      </c>
    </row>
    <row r="21" spans="1:3" ht="15" customHeight="1" x14ac:dyDescent="0.2">
      <c r="A21" s="39" t="s">
        <v>296</v>
      </c>
      <c r="B21" s="40">
        <v>5837321.1100000013</v>
      </c>
      <c r="C21" s="40">
        <v>5837838.6000000006</v>
      </c>
    </row>
    <row r="22" spans="1:3" ht="15" customHeight="1" x14ac:dyDescent="0.2">
      <c r="A22" s="78" t="s">
        <v>328</v>
      </c>
      <c r="B22" s="79">
        <v>3776189.4</v>
      </c>
      <c r="C22" s="79">
        <v>3776524.15</v>
      </c>
    </row>
    <row r="23" spans="1:3" ht="15" customHeight="1" x14ac:dyDescent="0.2">
      <c r="A23" s="39" t="s">
        <v>307</v>
      </c>
      <c r="B23" s="40">
        <v>3846629.2800000003</v>
      </c>
      <c r="C23" s="40">
        <v>3846970.2900000005</v>
      </c>
    </row>
    <row r="24" spans="1:3" ht="15" customHeight="1" x14ac:dyDescent="0.2">
      <c r="A24" s="78" t="s">
        <v>322</v>
      </c>
      <c r="B24" s="79">
        <v>4140681.4199999995</v>
      </c>
      <c r="C24" s="79">
        <v>4141048.5999999996</v>
      </c>
    </row>
    <row r="25" spans="1:3" ht="15" customHeight="1" x14ac:dyDescent="0.2">
      <c r="A25" s="39" t="s">
        <v>329</v>
      </c>
      <c r="B25" s="40">
        <v>2764543.8700000006</v>
      </c>
      <c r="C25" s="40">
        <v>2764789.0300000003</v>
      </c>
    </row>
    <row r="26" spans="1:3" ht="15" customHeight="1" x14ac:dyDescent="0.2">
      <c r="A26" s="78" t="s">
        <v>334</v>
      </c>
      <c r="B26" s="79">
        <v>2015658.02</v>
      </c>
      <c r="C26" s="79">
        <v>2015836.77</v>
      </c>
    </row>
    <row r="27" spans="1:3" ht="15" customHeight="1" x14ac:dyDescent="0.2">
      <c r="A27" s="39" t="s">
        <v>335</v>
      </c>
      <c r="B27" s="40">
        <v>1533477.37</v>
      </c>
      <c r="C27" s="40">
        <v>1533625.7200000002</v>
      </c>
    </row>
    <row r="28" spans="1:3" ht="15" customHeight="1" x14ac:dyDescent="0.2">
      <c r="A28" s="78" t="s">
        <v>340</v>
      </c>
      <c r="B28" s="79">
        <v>2249451.9400000004</v>
      </c>
      <c r="C28" s="79">
        <v>2249717.9000000004</v>
      </c>
    </row>
    <row r="29" spans="1:3" ht="15" customHeight="1" x14ac:dyDescent="0.2">
      <c r="A29" s="39" t="s">
        <v>323</v>
      </c>
      <c r="B29" s="40">
        <v>2209089.36</v>
      </c>
      <c r="C29" s="40">
        <v>2209285.23</v>
      </c>
    </row>
    <row r="30" spans="1:3" ht="15" customHeight="1" x14ac:dyDescent="0.2">
      <c r="A30" s="78" t="s">
        <v>341</v>
      </c>
      <c r="B30" s="79">
        <v>207968.66999999998</v>
      </c>
      <c r="C30" s="79">
        <v>207993.26</v>
      </c>
    </row>
    <row r="31" spans="1:3" ht="15" customHeight="1" x14ac:dyDescent="0.2">
      <c r="A31" s="39" t="s">
        <v>330</v>
      </c>
      <c r="B31" s="40">
        <v>2244786.7600000002</v>
      </c>
      <c r="C31" s="40">
        <v>2244985.7800000003</v>
      </c>
    </row>
    <row r="32" spans="1:3" ht="15" customHeight="1" x14ac:dyDescent="0.2">
      <c r="A32" s="78" t="s">
        <v>308</v>
      </c>
      <c r="B32" s="79">
        <v>5065553.7600000007</v>
      </c>
      <c r="C32" s="79">
        <v>5066002.9400000013</v>
      </c>
    </row>
    <row r="33" spans="1:3" ht="15" customHeight="1" x14ac:dyDescent="0.2">
      <c r="A33" s="39" t="s">
        <v>318</v>
      </c>
      <c r="B33" s="40">
        <v>1305214.8500000001</v>
      </c>
      <c r="C33" s="40">
        <v>1305330.57</v>
      </c>
    </row>
    <row r="34" spans="1:3" ht="15" customHeight="1" x14ac:dyDescent="0.2">
      <c r="A34" s="78" t="s">
        <v>324</v>
      </c>
      <c r="B34" s="79">
        <v>2528853.8200000003</v>
      </c>
      <c r="C34" s="79">
        <v>2529078.02</v>
      </c>
    </row>
    <row r="35" spans="1:3" ht="15" customHeight="1" x14ac:dyDescent="0.2">
      <c r="A35" s="39" t="s">
        <v>331</v>
      </c>
      <c r="B35" s="40">
        <v>771263.36</v>
      </c>
      <c r="C35" s="40">
        <v>771331.75</v>
      </c>
    </row>
    <row r="36" spans="1:3" ht="15" customHeight="1" x14ac:dyDescent="0.2">
      <c r="A36" s="78" t="s">
        <v>325</v>
      </c>
      <c r="B36" s="79">
        <v>2172886.0900000003</v>
      </c>
      <c r="C36" s="79">
        <v>2173078.7400000002</v>
      </c>
    </row>
    <row r="37" spans="1:3" ht="15" customHeight="1" x14ac:dyDescent="0.2">
      <c r="A37" s="39" t="s">
        <v>339</v>
      </c>
      <c r="B37" s="40">
        <v>7571729.4700000016</v>
      </c>
      <c r="C37" s="40">
        <v>7572400.7700000014</v>
      </c>
    </row>
    <row r="38" spans="1:3" ht="15" customHeight="1" x14ac:dyDescent="0.2">
      <c r="A38" s="78" t="s">
        <v>336</v>
      </c>
      <c r="B38" s="79">
        <v>1515952.7000000004</v>
      </c>
      <c r="C38" s="79">
        <v>1516099.3200000005</v>
      </c>
    </row>
    <row r="39" spans="1:3" ht="15" customHeight="1" x14ac:dyDescent="0.2">
      <c r="A39" s="39" t="s">
        <v>309</v>
      </c>
      <c r="B39" s="40">
        <v>9815258.2800000012</v>
      </c>
      <c r="C39" s="40">
        <v>9816128.5500000007</v>
      </c>
    </row>
    <row r="40" spans="1:3" ht="15" customHeight="1" x14ac:dyDescent="0.2">
      <c r="A40" s="78" t="s">
        <v>310</v>
      </c>
      <c r="B40" s="79">
        <v>4803338.32</v>
      </c>
      <c r="C40" s="79">
        <v>4803764.21</v>
      </c>
    </row>
    <row r="41" spans="1:3" ht="15" customHeight="1" x14ac:dyDescent="0.2">
      <c r="A41" s="39" t="s">
        <v>344</v>
      </c>
      <c r="B41" s="40">
        <v>1022776.6599999999</v>
      </c>
      <c r="C41" s="40">
        <v>1022839.1699999999</v>
      </c>
    </row>
    <row r="42" spans="1:3" ht="15" customHeight="1" x14ac:dyDescent="0.2">
      <c r="A42" s="78" t="s">
        <v>297</v>
      </c>
      <c r="B42" s="79">
        <v>5351233.5399999991</v>
      </c>
      <c r="C42" s="79">
        <v>5351707.6999999993</v>
      </c>
    </row>
    <row r="43" spans="1:3" ht="15" customHeight="1" x14ac:dyDescent="0.2">
      <c r="A43" s="39" t="s">
        <v>311</v>
      </c>
      <c r="B43" s="40">
        <v>6502932.7600000016</v>
      </c>
      <c r="C43" s="40">
        <v>6503509.3100000015</v>
      </c>
    </row>
    <row r="44" spans="1:3" ht="15" customHeight="1" x14ac:dyDescent="0.2">
      <c r="A44" s="78" t="s">
        <v>326</v>
      </c>
      <c r="B44" s="79">
        <v>2648101.46</v>
      </c>
      <c r="C44" s="79">
        <v>2648336.2400000002</v>
      </c>
    </row>
    <row r="45" spans="1:3" ht="15" customHeight="1" x14ac:dyDescent="0.2">
      <c r="A45" s="39" t="s">
        <v>312</v>
      </c>
      <c r="B45" s="40">
        <v>5437326.3600000013</v>
      </c>
      <c r="C45" s="40">
        <v>5437808.4900000012</v>
      </c>
    </row>
    <row r="46" spans="1:3" ht="15" customHeight="1" x14ac:dyDescent="0.2">
      <c r="A46" s="81" t="s">
        <v>313</v>
      </c>
      <c r="B46" s="82">
        <v>7481044.21</v>
      </c>
      <c r="C46" s="82">
        <v>7481707.4100000001</v>
      </c>
    </row>
    <row r="47" spans="1:3" ht="15" customHeight="1" x14ac:dyDescent="0.2">
      <c r="A47" s="39" t="s">
        <v>314</v>
      </c>
      <c r="B47" s="40">
        <v>2065771.63</v>
      </c>
      <c r="C47" s="40">
        <v>2065954.76</v>
      </c>
    </row>
    <row r="48" spans="1:3" ht="15" customHeight="1" x14ac:dyDescent="0.2">
      <c r="A48" s="81" t="s">
        <v>337</v>
      </c>
      <c r="B48" s="79">
        <v>678753.5</v>
      </c>
      <c r="C48" s="79">
        <v>678813.67999999993</v>
      </c>
    </row>
    <row r="49" spans="1:3" ht="18.75" customHeight="1" x14ac:dyDescent="0.2">
      <c r="A49" s="88" t="s">
        <v>121</v>
      </c>
      <c r="B49" s="89">
        <f>SUM(B11:B48)</f>
        <v>127113944.05999997</v>
      </c>
      <c r="C49" s="89">
        <f>SUM(C11:C48)</f>
        <v>127125219.2</v>
      </c>
    </row>
    <row r="50" spans="1:3" ht="5.45" customHeight="1" x14ac:dyDescent="0.2">
      <c r="A50" s="84"/>
      <c r="B50" s="102"/>
      <c r="C50" s="102"/>
    </row>
    <row r="52" spans="1:3" x14ac:dyDescent="0.2">
      <c r="A52" s="1" t="s">
        <v>300</v>
      </c>
    </row>
  </sheetData>
  <mergeCells count="6">
    <mergeCell ref="A8:A9"/>
    <mergeCell ref="A2:C2"/>
    <mergeCell ref="A3:C3"/>
    <mergeCell ref="A4:C4"/>
    <mergeCell ref="A5:C5"/>
    <mergeCell ref="A6:C6"/>
  </mergeCells>
  <pageMargins left="0.7" right="0.7" top="0.75" bottom="0.75" header="0.3" footer="0.3"/>
  <pageSetup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showGridLines="0" zoomScale="160" zoomScaleNormal="160" workbookViewId="0">
      <selection activeCell="G114" sqref="G114"/>
    </sheetView>
  </sheetViews>
  <sheetFormatPr baseColWidth="10" defaultColWidth="10.7109375" defaultRowHeight="11.25" x14ac:dyDescent="0.2"/>
  <cols>
    <col min="1" max="1" width="8" style="1" customWidth="1"/>
    <col min="2" max="2" width="40.28515625" style="1" customWidth="1"/>
    <col min="3" max="3" width="15.140625" style="1" customWidth="1"/>
    <col min="4" max="4" width="13.140625" style="1" customWidth="1"/>
    <col min="5" max="5" width="16.140625" style="1" customWidth="1"/>
    <col min="6" max="6" width="14.5703125" style="1" customWidth="1"/>
    <col min="7" max="250" width="11.42578125" style="1"/>
    <col min="251" max="251" width="8" style="1" customWidth="1"/>
    <col min="252" max="252" width="40.28515625" style="1" customWidth="1"/>
    <col min="253" max="253" width="15.140625" style="1" customWidth="1"/>
    <col min="254" max="254" width="14.42578125" style="1" customWidth="1"/>
    <col min="255" max="255" width="13.140625" style="1" customWidth="1"/>
    <col min="256" max="256" width="16.140625" style="1" customWidth="1"/>
    <col min="257" max="257" width="14.5703125" style="1" customWidth="1"/>
    <col min="258" max="506" width="11.42578125" style="1"/>
    <col min="507" max="507" width="8" style="1" customWidth="1"/>
    <col min="508" max="508" width="40.28515625" style="1" customWidth="1"/>
    <col min="509" max="509" width="15.140625" style="1" customWidth="1"/>
    <col min="510" max="510" width="14.42578125" style="1" customWidth="1"/>
    <col min="511" max="511" width="13.140625" style="1" customWidth="1"/>
    <col min="512" max="512" width="16.140625" style="1" customWidth="1"/>
    <col min="513" max="513" width="14.5703125" style="1" customWidth="1"/>
    <col min="514" max="762" width="11.42578125" style="1"/>
    <col min="763" max="763" width="8" style="1" customWidth="1"/>
    <col min="764" max="764" width="40.28515625" style="1" customWidth="1"/>
    <col min="765" max="765" width="15.140625" style="1" customWidth="1"/>
    <col min="766" max="766" width="14.42578125" style="1" customWidth="1"/>
    <col min="767" max="767" width="13.140625" style="1" customWidth="1"/>
    <col min="768" max="768" width="16.140625" style="1" customWidth="1"/>
    <col min="769" max="769" width="14.5703125" style="1" customWidth="1"/>
    <col min="770" max="1018" width="11.42578125" style="1"/>
    <col min="1019" max="1019" width="8" style="1" customWidth="1"/>
    <col min="1020" max="1020" width="40.28515625" style="1" customWidth="1"/>
    <col min="1021" max="1021" width="15.140625" style="1" customWidth="1"/>
    <col min="1022" max="1022" width="14.42578125" style="1" customWidth="1"/>
    <col min="1023" max="1023" width="13.140625" style="1" customWidth="1"/>
    <col min="1024" max="1024" width="16.140625" style="1" customWidth="1"/>
    <col min="1025" max="1025" width="14.5703125" style="1" customWidth="1"/>
    <col min="1026" max="1274" width="11.42578125" style="1"/>
    <col min="1275" max="1275" width="8" style="1" customWidth="1"/>
    <col min="1276" max="1276" width="40.28515625" style="1" customWidth="1"/>
    <col min="1277" max="1277" width="15.140625" style="1" customWidth="1"/>
    <col min="1278" max="1278" width="14.42578125" style="1" customWidth="1"/>
    <col min="1279" max="1279" width="13.140625" style="1" customWidth="1"/>
    <col min="1280" max="1280" width="16.140625" style="1" customWidth="1"/>
    <col min="1281" max="1281" width="14.5703125" style="1" customWidth="1"/>
    <col min="1282" max="1530" width="11.42578125" style="1"/>
    <col min="1531" max="1531" width="8" style="1" customWidth="1"/>
    <col min="1532" max="1532" width="40.28515625" style="1" customWidth="1"/>
    <col min="1533" max="1533" width="15.140625" style="1" customWidth="1"/>
    <col min="1534" max="1534" width="14.42578125" style="1" customWidth="1"/>
    <col min="1535" max="1535" width="13.140625" style="1" customWidth="1"/>
    <col min="1536" max="1536" width="16.140625" style="1" customWidth="1"/>
    <col min="1537" max="1537" width="14.5703125" style="1" customWidth="1"/>
    <col min="1538" max="1786" width="11.42578125" style="1"/>
    <col min="1787" max="1787" width="8" style="1" customWidth="1"/>
    <col min="1788" max="1788" width="40.28515625" style="1" customWidth="1"/>
    <col min="1789" max="1789" width="15.140625" style="1" customWidth="1"/>
    <col min="1790" max="1790" width="14.42578125" style="1" customWidth="1"/>
    <col min="1791" max="1791" width="13.140625" style="1" customWidth="1"/>
    <col min="1792" max="1792" width="16.140625" style="1" customWidth="1"/>
    <col min="1793" max="1793" width="14.5703125" style="1" customWidth="1"/>
    <col min="1794" max="2042" width="11.42578125" style="1"/>
    <col min="2043" max="2043" width="8" style="1" customWidth="1"/>
    <col min="2044" max="2044" width="40.28515625" style="1" customWidth="1"/>
    <col min="2045" max="2045" width="15.140625" style="1" customWidth="1"/>
    <col min="2046" max="2046" width="14.42578125" style="1" customWidth="1"/>
    <col min="2047" max="2047" width="13.140625" style="1" customWidth="1"/>
    <col min="2048" max="2048" width="16.140625" style="1" customWidth="1"/>
    <col min="2049" max="2049" width="14.5703125" style="1" customWidth="1"/>
    <col min="2050" max="2298" width="11.42578125" style="1"/>
    <col min="2299" max="2299" width="8" style="1" customWidth="1"/>
    <col min="2300" max="2300" width="40.28515625" style="1" customWidth="1"/>
    <col min="2301" max="2301" width="15.140625" style="1" customWidth="1"/>
    <col min="2302" max="2302" width="14.42578125" style="1" customWidth="1"/>
    <col min="2303" max="2303" width="13.140625" style="1" customWidth="1"/>
    <col min="2304" max="2304" width="16.140625" style="1" customWidth="1"/>
    <col min="2305" max="2305" width="14.5703125" style="1" customWidth="1"/>
    <col min="2306" max="2554" width="11.42578125" style="1"/>
    <col min="2555" max="2555" width="8" style="1" customWidth="1"/>
    <col min="2556" max="2556" width="40.28515625" style="1" customWidth="1"/>
    <col min="2557" max="2557" width="15.140625" style="1" customWidth="1"/>
    <col min="2558" max="2558" width="14.42578125" style="1" customWidth="1"/>
    <col min="2559" max="2559" width="13.140625" style="1" customWidth="1"/>
    <col min="2560" max="2560" width="16.140625" style="1" customWidth="1"/>
    <col min="2561" max="2561" width="14.5703125" style="1" customWidth="1"/>
    <col min="2562" max="2810" width="11.42578125" style="1"/>
    <col min="2811" max="2811" width="8" style="1" customWidth="1"/>
    <col min="2812" max="2812" width="40.28515625" style="1" customWidth="1"/>
    <col min="2813" max="2813" width="15.140625" style="1" customWidth="1"/>
    <col min="2814" max="2814" width="14.42578125" style="1" customWidth="1"/>
    <col min="2815" max="2815" width="13.140625" style="1" customWidth="1"/>
    <col min="2816" max="2816" width="16.140625" style="1" customWidth="1"/>
    <col min="2817" max="2817" width="14.5703125" style="1" customWidth="1"/>
    <col min="2818" max="3066" width="11.42578125" style="1"/>
    <col min="3067" max="3067" width="8" style="1" customWidth="1"/>
    <col min="3068" max="3068" width="40.28515625" style="1" customWidth="1"/>
    <col min="3069" max="3069" width="15.140625" style="1" customWidth="1"/>
    <col min="3070" max="3070" width="14.42578125" style="1" customWidth="1"/>
    <col min="3071" max="3071" width="13.140625" style="1" customWidth="1"/>
    <col min="3072" max="3072" width="16.140625" style="1" customWidth="1"/>
    <col min="3073" max="3073" width="14.5703125" style="1" customWidth="1"/>
    <col min="3074" max="3322" width="11.42578125" style="1"/>
    <col min="3323" max="3323" width="8" style="1" customWidth="1"/>
    <col min="3324" max="3324" width="40.28515625" style="1" customWidth="1"/>
    <col min="3325" max="3325" width="15.140625" style="1" customWidth="1"/>
    <col min="3326" max="3326" width="14.42578125" style="1" customWidth="1"/>
    <col min="3327" max="3327" width="13.140625" style="1" customWidth="1"/>
    <col min="3328" max="3328" width="16.140625" style="1" customWidth="1"/>
    <col min="3329" max="3329" width="14.5703125" style="1" customWidth="1"/>
    <col min="3330" max="3578" width="11.42578125" style="1"/>
    <col min="3579" max="3579" width="8" style="1" customWidth="1"/>
    <col min="3580" max="3580" width="40.28515625" style="1" customWidth="1"/>
    <col min="3581" max="3581" width="15.140625" style="1" customWidth="1"/>
    <col min="3582" max="3582" width="14.42578125" style="1" customWidth="1"/>
    <col min="3583" max="3583" width="13.140625" style="1" customWidth="1"/>
    <col min="3584" max="3584" width="16.140625" style="1" customWidth="1"/>
    <col min="3585" max="3585" width="14.5703125" style="1" customWidth="1"/>
    <col min="3586" max="3834" width="11.42578125" style="1"/>
    <col min="3835" max="3835" width="8" style="1" customWidth="1"/>
    <col min="3836" max="3836" width="40.28515625" style="1" customWidth="1"/>
    <col min="3837" max="3837" width="15.140625" style="1" customWidth="1"/>
    <col min="3838" max="3838" width="14.42578125" style="1" customWidth="1"/>
    <col min="3839" max="3839" width="13.140625" style="1" customWidth="1"/>
    <col min="3840" max="3840" width="16.140625" style="1" customWidth="1"/>
    <col min="3841" max="3841" width="14.5703125" style="1" customWidth="1"/>
    <col min="3842" max="4090" width="11.42578125" style="1"/>
    <col min="4091" max="4091" width="8" style="1" customWidth="1"/>
    <col min="4092" max="4092" width="40.28515625" style="1" customWidth="1"/>
    <col min="4093" max="4093" width="15.140625" style="1" customWidth="1"/>
    <col min="4094" max="4094" width="14.42578125" style="1" customWidth="1"/>
    <col min="4095" max="4095" width="13.140625" style="1" customWidth="1"/>
    <col min="4096" max="4096" width="16.140625" style="1" customWidth="1"/>
    <col min="4097" max="4097" width="14.5703125" style="1" customWidth="1"/>
    <col min="4098" max="4346" width="11.42578125" style="1"/>
    <col min="4347" max="4347" width="8" style="1" customWidth="1"/>
    <col min="4348" max="4348" width="40.28515625" style="1" customWidth="1"/>
    <col min="4349" max="4349" width="15.140625" style="1" customWidth="1"/>
    <col min="4350" max="4350" width="14.42578125" style="1" customWidth="1"/>
    <col min="4351" max="4351" width="13.140625" style="1" customWidth="1"/>
    <col min="4352" max="4352" width="16.140625" style="1" customWidth="1"/>
    <col min="4353" max="4353" width="14.5703125" style="1" customWidth="1"/>
    <col min="4354" max="4602" width="11.42578125" style="1"/>
    <col min="4603" max="4603" width="8" style="1" customWidth="1"/>
    <col min="4604" max="4604" width="40.28515625" style="1" customWidth="1"/>
    <col min="4605" max="4605" width="15.140625" style="1" customWidth="1"/>
    <col min="4606" max="4606" width="14.42578125" style="1" customWidth="1"/>
    <col min="4607" max="4607" width="13.140625" style="1" customWidth="1"/>
    <col min="4608" max="4608" width="16.140625" style="1" customWidth="1"/>
    <col min="4609" max="4609" width="14.5703125" style="1" customWidth="1"/>
    <col min="4610" max="4858" width="11.42578125" style="1"/>
    <col min="4859" max="4859" width="8" style="1" customWidth="1"/>
    <col min="4860" max="4860" width="40.28515625" style="1" customWidth="1"/>
    <col min="4861" max="4861" width="15.140625" style="1" customWidth="1"/>
    <col min="4862" max="4862" width="14.42578125" style="1" customWidth="1"/>
    <col min="4863" max="4863" width="13.140625" style="1" customWidth="1"/>
    <col min="4864" max="4864" width="16.140625" style="1" customWidth="1"/>
    <col min="4865" max="4865" width="14.5703125" style="1" customWidth="1"/>
    <col min="4866" max="5114" width="11.42578125" style="1"/>
    <col min="5115" max="5115" width="8" style="1" customWidth="1"/>
    <col min="5116" max="5116" width="40.28515625" style="1" customWidth="1"/>
    <col min="5117" max="5117" width="15.140625" style="1" customWidth="1"/>
    <col min="5118" max="5118" width="14.42578125" style="1" customWidth="1"/>
    <col min="5119" max="5119" width="13.140625" style="1" customWidth="1"/>
    <col min="5120" max="5120" width="16.140625" style="1" customWidth="1"/>
    <col min="5121" max="5121" width="14.5703125" style="1" customWidth="1"/>
    <col min="5122" max="5370" width="11.42578125" style="1"/>
    <col min="5371" max="5371" width="8" style="1" customWidth="1"/>
    <col min="5372" max="5372" width="40.28515625" style="1" customWidth="1"/>
    <col min="5373" max="5373" width="15.140625" style="1" customWidth="1"/>
    <col min="5374" max="5374" width="14.42578125" style="1" customWidth="1"/>
    <col min="5375" max="5375" width="13.140625" style="1" customWidth="1"/>
    <col min="5376" max="5376" width="16.140625" style="1" customWidth="1"/>
    <col min="5377" max="5377" width="14.5703125" style="1" customWidth="1"/>
    <col min="5378" max="5626" width="11.42578125" style="1"/>
    <col min="5627" max="5627" width="8" style="1" customWidth="1"/>
    <col min="5628" max="5628" width="40.28515625" style="1" customWidth="1"/>
    <col min="5629" max="5629" width="15.140625" style="1" customWidth="1"/>
    <col min="5630" max="5630" width="14.42578125" style="1" customWidth="1"/>
    <col min="5631" max="5631" width="13.140625" style="1" customWidth="1"/>
    <col min="5632" max="5632" width="16.140625" style="1" customWidth="1"/>
    <col min="5633" max="5633" width="14.5703125" style="1" customWidth="1"/>
    <col min="5634" max="5882" width="11.42578125" style="1"/>
    <col min="5883" max="5883" width="8" style="1" customWidth="1"/>
    <col min="5884" max="5884" width="40.28515625" style="1" customWidth="1"/>
    <col min="5885" max="5885" width="15.140625" style="1" customWidth="1"/>
    <col min="5886" max="5886" width="14.42578125" style="1" customWidth="1"/>
    <col min="5887" max="5887" width="13.140625" style="1" customWidth="1"/>
    <col min="5888" max="5888" width="16.140625" style="1" customWidth="1"/>
    <col min="5889" max="5889" width="14.5703125" style="1" customWidth="1"/>
    <col min="5890" max="6138" width="11.42578125" style="1"/>
    <col min="6139" max="6139" width="8" style="1" customWidth="1"/>
    <col min="6140" max="6140" width="40.28515625" style="1" customWidth="1"/>
    <col min="6141" max="6141" width="15.140625" style="1" customWidth="1"/>
    <col min="6142" max="6142" width="14.42578125" style="1" customWidth="1"/>
    <col min="6143" max="6143" width="13.140625" style="1" customWidth="1"/>
    <col min="6144" max="6144" width="16.140625" style="1" customWidth="1"/>
    <col min="6145" max="6145" width="14.5703125" style="1" customWidth="1"/>
    <col min="6146" max="6394" width="11.42578125" style="1"/>
    <col min="6395" max="6395" width="8" style="1" customWidth="1"/>
    <col min="6396" max="6396" width="40.28515625" style="1" customWidth="1"/>
    <col min="6397" max="6397" width="15.140625" style="1" customWidth="1"/>
    <col min="6398" max="6398" width="14.42578125" style="1" customWidth="1"/>
    <col min="6399" max="6399" width="13.140625" style="1" customWidth="1"/>
    <col min="6400" max="6400" width="16.140625" style="1" customWidth="1"/>
    <col min="6401" max="6401" width="14.5703125" style="1" customWidth="1"/>
    <col min="6402" max="6650" width="11.42578125" style="1"/>
    <col min="6651" max="6651" width="8" style="1" customWidth="1"/>
    <col min="6652" max="6652" width="40.28515625" style="1" customWidth="1"/>
    <col min="6653" max="6653" width="15.140625" style="1" customWidth="1"/>
    <col min="6654" max="6654" width="14.42578125" style="1" customWidth="1"/>
    <col min="6655" max="6655" width="13.140625" style="1" customWidth="1"/>
    <col min="6656" max="6656" width="16.140625" style="1" customWidth="1"/>
    <col min="6657" max="6657" width="14.5703125" style="1" customWidth="1"/>
    <col min="6658" max="6906" width="11.42578125" style="1"/>
    <col min="6907" max="6907" width="8" style="1" customWidth="1"/>
    <col min="6908" max="6908" width="40.28515625" style="1" customWidth="1"/>
    <col min="6909" max="6909" width="15.140625" style="1" customWidth="1"/>
    <col min="6910" max="6910" width="14.42578125" style="1" customWidth="1"/>
    <col min="6911" max="6911" width="13.140625" style="1" customWidth="1"/>
    <col min="6912" max="6912" width="16.140625" style="1" customWidth="1"/>
    <col min="6913" max="6913" width="14.5703125" style="1" customWidth="1"/>
    <col min="6914" max="7162" width="11.42578125" style="1"/>
    <col min="7163" max="7163" width="8" style="1" customWidth="1"/>
    <col min="7164" max="7164" width="40.28515625" style="1" customWidth="1"/>
    <col min="7165" max="7165" width="15.140625" style="1" customWidth="1"/>
    <col min="7166" max="7166" width="14.42578125" style="1" customWidth="1"/>
    <col min="7167" max="7167" width="13.140625" style="1" customWidth="1"/>
    <col min="7168" max="7168" width="16.140625" style="1" customWidth="1"/>
    <col min="7169" max="7169" width="14.5703125" style="1" customWidth="1"/>
    <col min="7170" max="7418" width="11.42578125" style="1"/>
    <col min="7419" max="7419" width="8" style="1" customWidth="1"/>
    <col min="7420" max="7420" width="40.28515625" style="1" customWidth="1"/>
    <col min="7421" max="7421" width="15.140625" style="1" customWidth="1"/>
    <col min="7422" max="7422" width="14.42578125" style="1" customWidth="1"/>
    <col min="7423" max="7423" width="13.140625" style="1" customWidth="1"/>
    <col min="7424" max="7424" width="16.140625" style="1" customWidth="1"/>
    <col min="7425" max="7425" width="14.5703125" style="1" customWidth="1"/>
    <col min="7426" max="7674" width="11.42578125" style="1"/>
    <col min="7675" max="7675" width="8" style="1" customWidth="1"/>
    <col min="7676" max="7676" width="40.28515625" style="1" customWidth="1"/>
    <col min="7677" max="7677" width="15.140625" style="1" customWidth="1"/>
    <col min="7678" max="7678" width="14.42578125" style="1" customWidth="1"/>
    <col min="7679" max="7679" width="13.140625" style="1" customWidth="1"/>
    <col min="7680" max="7680" width="16.140625" style="1" customWidth="1"/>
    <col min="7681" max="7681" width="14.5703125" style="1" customWidth="1"/>
    <col min="7682" max="7930" width="11.42578125" style="1"/>
    <col min="7931" max="7931" width="8" style="1" customWidth="1"/>
    <col min="7932" max="7932" width="40.28515625" style="1" customWidth="1"/>
    <col min="7933" max="7933" width="15.140625" style="1" customWidth="1"/>
    <col min="7934" max="7934" width="14.42578125" style="1" customWidth="1"/>
    <col min="7935" max="7935" width="13.140625" style="1" customWidth="1"/>
    <col min="7936" max="7936" width="16.140625" style="1" customWidth="1"/>
    <col min="7937" max="7937" width="14.5703125" style="1" customWidth="1"/>
    <col min="7938" max="8186" width="11.42578125" style="1"/>
    <col min="8187" max="8187" width="8" style="1" customWidth="1"/>
    <col min="8188" max="8188" width="40.28515625" style="1" customWidth="1"/>
    <col min="8189" max="8189" width="15.140625" style="1" customWidth="1"/>
    <col min="8190" max="8190" width="14.42578125" style="1" customWidth="1"/>
    <col min="8191" max="8191" width="13.140625" style="1" customWidth="1"/>
    <col min="8192" max="8192" width="16.140625" style="1" customWidth="1"/>
    <col min="8193" max="8193" width="14.5703125" style="1" customWidth="1"/>
    <col min="8194" max="8442" width="11.42578125" style="1"/>
    <col min="8443" max="8443" width="8" style="1" customWidth="1"/>
    <col min="8444" max="8444" width="40.28515625" style="1" customWidth="1"/>
    <col min="8445" max="8445" width="15.140625" style="1" customWidth="1"/>
    <col min="8446" max="8446" width="14.42578125" style="1" customWidth="1"/>
    <col min="8447" max="8447" width="13.140625" style="1" customWidth="1"/>
    <col min="8448" max="8448" width="16.140625" style="1" customWidth="1"/>
    <col min="8449" max="8449" width="14.5703125" style="1" customWidth="1"/>
    <col min="8450" max="8698" width="11.42578125" style="1"/>
    <col min="8699" max="8699" width="8" style="1" customWidth="1"/>
    <col min="8700" max="8700" width="40.28515625" style="1" customWidth="1"/>
    <col min="8701" max="8701" width="15.140625" style="1" customWidth="1"/>
    <col min="8702" max="8702" width="14.42578125" style="1" customWidth="1"/>
    <col min="8703" max="8703" width="13.140625" style="1" customWidth="1"/>
    <col min="8704" max="8704" width="16.140625" style="1" customWidth="1"/>
    <col min="8705" max="8705" width="14.5703125" style="1" customWidth="1"/>
    <col min="8706" max="8954" width="11.42578125" style="1"/>
    <col min="8955" max="8955" width="8" style="1" customWidth="1"/>
    <col min="8956" max="8956" width="40.28515625" style="1" customWidth="1"/>
    <col min="8957" max="8957" width="15.140625" style="1" customWidth="1"/>
    <col min="8958" max="8958" width="14.42578125" style="1" customWidth="1"/>
    <col min="8959" max="8959" width="13.140625" style="1" customWidth="1"/>
    <col min="8960" max="8960" width="16.140625" style="1" customWidth="1"/>
    <col min="8961" max="8961" width="14.5703125" style="1" customWidth="1"/>
    <col min="8962" max="9210" width="11.42578125" style="1"/>
    <col min="9211" max="9211" width="8" style="1" customWidth="1"/>
    <col min="9212" max="9212" width="40.28515625" style="1" customWidth="1"/>
    <col min="9213" max="9213" width="15.140625" style="1" customWidth="1"/>
    <col min="9214" max="9214" width="14.42578125" style="1" customWidth="1"/>
    <col min="9215" max="9215" width="13.140625" style="1" customWidth="1"/>
    <col min="9216" max="9216" width="16.140625" style="1" customWidth="1"/>
    <col min="9217" max="9217" width="14.5703125" style="1" customWidth="1"/>
    <col min="9218" max="9466" width="11.42578125" style="1"/>
    <col min="9467" max="9467" width="8" style="1" customWidth="1"/>
    <col min="9468" max="9468" width="40.28515625" style="1" customWidth="1"/>
    <col min="9469" max="9469" width="15.140625" style="1" customWidth="1"/>
    <col min="9470" max="9470" width="14.42578125" style="1" customWidth="1"/>
    <col min="9471" max="9471" width="13.140625" style="1" customWidth="1"/>
    <col min="9472" max="9472" width="16.140625" style="1" customWidth="1"/>
    <col min="9473" max="9473" width="14.5703125" style="1" customWidth="1"/>
    <col min="9474" max="9722" width="11.42578125" style="1"/>
    <col min="9723" max="9723" width="8" style="1" customWidth="1"/>
    <col min="9724" max="9724" width="40.28515625" style="1" customWidth="1"/>
    <col min="9725" max="9725" width="15.140625" style="1" customWidth="1"/>
    <col min="9726" max="9726" width="14.42578125" style="1" customWidth="1"/>
    <col min="9727" max="9727" width="13.140625" style="1" customWidth="1"/>
    <col min="9728" max="9728" width="16.140625" style="1" customWidth="1"/>
    <col min="9729" max="9729" width="14.5703125" style="1" customWidth="1"/>
    <col min="9730" max="9978" width="11.42578125" style="1"/>
    <col min="9979" max="9979" width="8" style="1" customWidth="1"/>
    <col min="9980" max="9980" width="40.28515625" style="1" customWidth="1"/>
    <col min="9981" max="9981" width="15.140625" style="1" customWidth="1"/>
    <col min="9982" max="9982" width="14.42578125" style="1" customWidth="1"/>
    <col min="9983" max="9983" width="13.140625" style="1" customWidth="1"/>
    <col min="9984" max="9984" width="16.140625" style="1" customWidth="1"/>
    <col min="9985" max="9985" width="14.5703125" style="1" customWidth="1"/>
    <col min="9986" max="10234" width="11.42578125" style="1"/>
    <col min="10235" max="10235" width="8" style="1" customWidth="1"/>
    <col min="10236" max="10236" width="40.28515625" style="1" customWidth="1"/>
    <col min="10237" max="10237" width="15.140625" style="1" customWidth="1"/>
    <col min="10238" max="10238" width="14.42578125" style="1" customWidth="1"/>
    <col min="10239" max="10239" width="13.140625" style="1" customWidth="1"/>
    <col min="10240" max="10240" width="16.140625" style="1" customWidth="1"/>
    <col min="10241" max="10241" width="14.5703125" style="1" customWidth="1"/>
    <col min="10242" max="10490" width="11.42578125" style="1"/>
    <col min="10491" max="10491" width="8" style="1" customWidth="1"/>
    <col min="10492" max="10492" width="40.28515625" style="1" customWidth="1"/>
    <col min="10493" max="10493" width="15.140625" style="1" customWidth="1"/>
    <col min="10494" max="10494" width="14.42578125" style="1" customWidth="1"/>
    <col min="10495" max="10495" width="13.140625" style="1" customWidth="1"/>
    <col min="10496" max="10496" width="16.140625" style="1" customWidth="1"/>
    <col min="10497" max="10497" width="14.5703125" style="1" customWidth="1"/>
    <col min="10498" max="10746" width="11.42578125" style="1"/>
    <col min="10747" max="10747" width="8" style="1" customWidth="1"/>
    <col min="10748" max="10748" width="40.28515625" style="1" customWidth="1"/>
    <col min="10749" max="10749" width="15.140625" style="1" customWidth="1"/>
    <col min="10750" max="10750" width="14.42578125" style="1" customWidth="1"/>
    <col min="10751" max="10751" width="13.140625" style="1" customWidth="1"/>
    <col min="10752" max="10752" width="16.140625" style="1" customWidth="1"/>
    <col min="10753" max="10753" width="14.5703125" style="1" customWidth="1"/>
    <col min="10754" max="11002" width="11.42578125" style="1"/>
    <col min="11003" max="11003" width="8" style="1" customWidth="1"/>
    <col min="11004" max="11004" width="40.28515625" style="1" customWidth="1"/>
    <col min="11005" max="11005" width="15.140625" style="1" customWidth="1"/>
    <col min="11006" max="11006" width="14.42578125" style="1" customWidth="1"/>
    <col min="11007" max="11007" width="13.140625" style="1" customWidth="1"/>
    <col min="11008" max="11008" width="16.140625" style="1" customWidth="1"/>
    <col min="11009" max="11009" width="14.5703125" style="1" customWidth="1"/>
    <col min="11010" max="11258" width="11.42578125" style="1"/>
    <col min="11259" max="11259" width="8" style="1" customWidth="1"/>
    <col min="11260" max="11260" width="40.28515625" style="1" customWidth="1"/>
    <col min="11261" max="11261" width="15.140625" style="1" customWidth="1"/>
    <col min="11262" max="11262" width="14.42578125" style="1" customWidth="1"/>
    <col min="11263" max="11263" width="13.140625" style="1" customWidth="1"/>
    <col min="11264" max="11264" width="16.140625" style="1" customWidth="1"/>
    <col min="11265" max="11265" width="14.5703125" style="1" customWidth="1"/>
    <col min="11266" max="11514" width="11.42578125" style="1"/>
    <col min="11515" max="11515" width="8" style="1" customWidth="1"/>
    <col min="11516" max="11516" width="40.28515625" style="1" customWidth="1"/>
    <col min="11517" max="11517" width="15.140625" style="1" customWidth="1"/>
    <col min="11518" max="11518" width="14.42578125" style="1" customWidth="1"/>
    <col min="11519" max="11519" width="13.140625" style="1" customWidth="1"/>
    <col min="11520" max="11520" width="16.140625" style="1" customWidth="1"/>
    <col min="11521" max="11521" width="14.5703125" style="1" customWidth="1"/>
    <col min="11522" max="11770" width="11.42578125" style="1"/>
    <col min="11771" max="11771" width="8" style="1" customWidth="1"/>
    <col min="11772" max="11772" width="40.28515625" style="1" customWidth="1"/>
    <col min="11773" max="11773" width="15.140625" style="1" customWidth="1"/>
    <col min="11774" max="11774" width="14.42578125" style="1" customWidth="1"/>
    <col min="11775" max="11775" width="13.140625" style="1" customWidth="1"/>
    <col min="11776" max="11776" width="16.140625" style="1" customWidth="1"/>
    <col min="11777" max="11777" width="14.5703125" style="1" customWidth="1"/>
    <col min="11778" max="12026" width="11.42578125" style="1"/>
    <col min="12027" max="12027" width="8" style="1" customWidth="1"/>
    <col min="12028" max="12028" width="40.28515625" style="1" customWidth="1"/>
    <col min="12029" max="12029" width="15.140625" style="1" customWidth="1"/>
    <col min="12030" max="12030" width="14.42578125" style="1" customWidth="1"/>
    <col min="12031" max="12031" width="13.140625" style="1" customWidth="1"/>
    <col min="12032" max="12032" width="16.140625" style="1" customWidth="1"/>
    <col min="12033" max="12033" width="14.5703125" style="1" customWidth="1"/>
    <col min="12034" max="12282" width="11.42578125" style="1"/>
    <col min="12283" max="12283" width="8" style="1" customWidth="1"/>
    <col min="12284" max="12284" width="40.28515625" style="1" customWidth="1"/>
    <col min="12285" max="12285" width="15.140625" style="1" customWidth="1"/>
    <col min="12286" max="12286" width="14.42578125" style="1" customWidth="1"/>
    <col min="12287" max="12287" width="13.140625" style="1" customWidth="1"/>
    <col min="12288" max="12288" width="16.140625" style="1" customWidth="1"/>
    <col min="12289" max="12289" width="14.5703125" style="1" customWidth="1"/>
    <col min="12290" max="12538" width="11.42578125" style="1"/>
    <col min="12539" max="12539" width="8" style="1" customWidth="1"/>
    <col min="12540" max="12540" width="40.28515625" style="1" customWidth="1"/>
    <col min="12541" max="12541" width="15.140625" style="1" customWidth="1"/>
    <col min="12542" max="12542" width="14.42578125" style="1" customWidth="1"/>
    <col min="12543" max="12543" width="13.140625" style="1" customWidth="1"/>
    <col min="12544" max="12544" width="16.140625" style="1" customWidth="1"/>
    <col min="12545" max="12545" width="14.5703125" style="1" customWidth="1"/>
    <col min="12546" max="12794" width="11.42578125" style="1"/>
    <col min="12795" max="12795" width="8" style="1" customWidth="1"/>
    <col min="12796" max="12796" width="40.28515625" style="1" customWidth="1"/>
    <col min="12797" max="12797" width="15.140625" style="1" customWidth="1"/>
    <col min="12798" max="12798" width="14.42578125" style="1" customWidth="1"/>
    <col min="12799" max="12799" width="13.140625" style="1" customWidth="1"/>
    <col min="12800" max="12800" width="16.140625" style="1" customWidth="1"/>
    <col min="12801" max="12801" width="14.5703125" style="1" customWidth="1"/>
    <col min="12802" max="13050" width="11.42578125" style="1"/>
    <col min="13051" max="13051" width="8" style="1" customWidth="1"/>
    <col min="13052" max="13052" width="40.28515625" style="1" customWidth="1"/>
    <col min="13053" max="13053" width="15.140625" style="1" customWidth="1"/>
    <col min="13054" max="13054" width="14.42578125" style="1" customWidth="1"/>
    <col min="13055" max="13055" width="13.140625" style="1" customWidth="1"/>
    <col min="13056" max="13056" width="16.140625" style="1" customWidth="1"/>
    <col min="13057" max="13057" width="14.5703125" style="1" customWidth="1"/>
    <col min="13058" max="13306" width="11.42578125" style="1"/>
    <col min="13307" max="13307" width="8" style="1" customWidth="1"/>
    <col min="13308" max="13308" width="40.28515625" style="1" customWidth="1"/>
    <col min="13309" max="13309" width="15.140625" style="1" customWidth="1"/>
    <col min="13310" max="13310" width="14.42578125" style="1" customWidth="1"/>
    <col min="13311" max="13311" width="13.140625" style="1" customWidth="1"/>
    <col min="13312" max="13312" width="16.140625" style="1" customWidth="1"/>
    <col min="13313" max="13313" width="14.5703125" style="1" customWidth="1"/>
    <col min="13314" max="13562" width="11.42578125" style="1"/>
    <col min="13563" max="13563" width="8" style="1" customWidth="1"/>
    <col min="13564" max="13564" width="40.28515625" style="1" customWidth="1"/>
    <col min="13565" max="13565" width="15.140625" style="1" customWidth="1"/>
    <col min="13566" max="13566" width="14.42578125" style="1" customWidth="1"/>
    <col min="13567" max="13567" width="13.140625" style="1" customWidth="1"/>
    <col min="13568" max="13568" width="16.140625" style="1" customWidth="1"/>
    <col min="13569" max="13569" width="14.5703125" style="1" customWidth="1"/>
    <col min="13570" max="13818" width="11.42578125" style="1"/>
    <col min="13819" max="13819" width="8" style="1" customWidth="1"/>
    <col min="13820" max="13820" width="40.28515625" style="1" customWidth="1"/>
    <col min="13821" max="13821" width="15.140625" style="1" customWidth="1"/>
    <col min="13822" max="13822" width="14.42578125" style="1" customWidth="1"/>
    <col min="13823" max="13823" width="13.140625" style="1" customWidth="1"/>
    <col min="13824" max="13824" width="16.140625" style="1" customWidth="1"/>
    <col min="13825" max="13825" width="14.5703125" style="1" customWidth="1"/>
    <col min="13826" max="14074" width="11.42578125" style="1"/>
    <col min="14075" max="14075" width="8" style="1" customWidth="1"/>
    <col min="14076" max="14076" width="40.28515625" style="1" customWidth="1"/>
    <col min="14077" max="14077" width="15.140625" style="1" customWidth="1"/>
    <col min="14078" max="14078" width="14.42578125" style="1" customWidth="1"/>
    <col min="14079" max="14079" width="13.140625" style="1" customWidth="1"/>
    <col min="14080" max="14080" width="16.140625" style="1" customWidth="1"/>
    <col min="14081" max="14081" width="14.5703125" style="1" customWidth="1"/>
    <col min="14082" max="14330" width="11.42578125" style="1"/>
    <col min="14331" max="14331" width="8" style="1" customWidth="1"/>
    <col min="14332" max="14332" width="40.28515625" style="1" customWidth="1"/>
    <col min="14333" max="14333" width="15.140625" style="1" customWidth="1"/>
    <col min="14334" max="14334" width="14.42578125" style="1" customWidth="1"/>
    <col min="14335" max="14335" width="13.140625" style="1" customWidth="1"/>
    <col min="14336" max="14336" width="16.140625" style="1" customWidth="1"/>
    <col min="14337" max="14337" width="14.5703125" style="1" customWidth="1"/>
    <col min="14338" max="14586" width="11.42578125" style="1"/>
    <col min="14587" max="14587" width="8" style="1" customWidth="1"/>
    <col min="14588" max="14588" width="40.28515625" style="1" customWidth="1"/>
    <col min="14589" max="14589" width="15.140625" style="1" customWidth="1"/>
    <col min="14590" max="14590" width="14.42578125" style="1" customWidth="1"/>
    <col min="14591" max="14591" width="13.140625" style="1" customWidth="1"/>
    <col min="14592" max="14592" width="16.140625" style="1" customWidth="1"/>
    <col min="14593" max="14593" width="14.5703125" style="1" customWidth="1"/>
    <col min="14594" max="14842" width="11.42578125" style="1"/>
    <col min="14843" max="14843" width="8" style="1" customWidth="1"/>
    <col min="14844" max="14844" width="40.28515625" style="1" customWidth="1"/>
    <col min="14845" max="14845" width="15.140625" style="1" customWidth="1"/>
    <col min="14846" max="14846" width="14.42578125" style="1" customWidth="1"/>
    <col min="14847" max="14847" width="13.140625" style="1" customWidth="1"/>
    <col min="14848" max="14848" width="16.140625" style="1" customWidth="1"/>
    <col min="14849" max="14849" width="14.5703125" style="1" customWidth="1"/>
    <col min="14850" max="15098" width="11.42578125" style="1"/>
    <col min="15099" max="15099" width="8" style="1" customWidth="1"/>
    <col min="15100" max="15100" width="40.28515625" style="1" customWidth="1"/>
    <col min="15101" max="15101" width="15.140625" style="1" customWidth="1"/>
    <col min="15102" max="15102" width="14.42578125" style="1" customWidth="1"/>
    <col min="15103" max="15103" width="13.140625" style="1" customWidth="1"/>
    <col min="15104" max="15104" width="16.140625" style="1" customWidth="1"/>
    <col min="15105" max="15105" width="14.5703125" style="1" customWidth="1"/>
    <col min="15106" max="15354" width="11.42578125" style="1"/>
    <col min="15355" max="15355" width="8" style="1" customWidth="1"/>
    <col min="15356" max="15356" width="40.28515625" style="1" customWidth="1"/>
    <col min="15357" max="15357" width="15.140625" style="1" customWidth="1"/>
    <col min="15358" max="15358" width="14.42578125" style="1" customWidth="1"/>
    <col min="15359" max="15359" width="13.140625" style="1" customWidth="1"/>
    <col min="15360" max="15360" width="16.140625" style="1" customWidth="1"/>
    <col min="15361" max="15361" width="14.5703125" style="1" customWidth="1"/>
    <col min="15362" max="15610" width="11.42578125" style="1"/>
    <col min="15611" max="15611" width="8" style="1" customWidth="1"/>
    <col min="15612" max="15612" width="40.28515625" style="1" customWidth="1"/>
    <col min="15613" max="15613" width="15.140625" style="1" customWidth="1"/>
    <col min="15614" max="15614" width="14.42578125" style="1" customWidth="1"/>
    <col min="15615" max="15615" width="13.140625" style="1" customWidth="1"/>
    <col min="15616" max="15616" width="16.140625" style="1" customWidth="1"/>
    <col min="15617" max="15617" width="14.5703125" style="1" customWidth="1"/>
    <col min="15618" max="15866" width="11.42578125" style="1"/>
    <col min="15867" max="15867" width="8" style="1" customWidth="1"/>
    <col min="15868" max="15868" width="40.28515625" style="1" customWidth="1"/>
    <col min="15869" max="15869" width="15.140625" style="1" customWidth="1"/>
    <col min="15870" max="15870" width="14.42578125" style="1" customWidth="1"/>
    <col min="15871" max="15871" width="13.140625" style="1" customWidth="1"/>
    <col min="15872" max="15872" width="16.140625" style="1" customWidth="1"/>
    <col min="15873" max="15873" width="14.5703125" style="1" customWidth="1"/>
    <col min="15874" max="16122" width="11.42578125" style="1"/>
    <col min="16123" max="16123" width="8" style="1" customWidth="1"/>
    <col min="16124" max="16124" width="40.28515625" style="1" customWidth="1"/>
    <col min="16125" max="16125" width="15.140625" style="1" customWidth="1"/>
    <col min="16126" max="16126" width="14.42578125" style="1" customWidth="1"/>
    <col min="16127" max="16127" width="13.140625" style="1" customWidth="1"/>
    <col min="16128" max="16128" width="16.140625" style="1" customWidth="1"/>
    <col min="16129" max="16129" width="14.5703125" style="1" customWidth="1"/>
    <col min="16130" max="16384" width="11.42578125" style="1"/>
  </cols>
  <sheetData>
    <row r="1" spans="1:6" ht="15.75" customHeight="1" x14ac:dyDescent="0.25">
      <c r="A1" s="138" t="s">
        <v>345</v>
      </c>
      <c r="B1" s="138"/>
      <c r="C1" s="138"/>
      <c r="D1" s="138"/>
      <c r="E1" s="138"/>
      <c r="F1" s="138"/>
    </row>
    <row r="2" spans="1:6" ht="15.75" customHeight="1" x14ac:dyDescent="0.2">
      <c r="A2" s="139" t="s">
        <v>346</v>
      </c>
      <c r="B2" s="139"/>
      <c r="C2" s="139"/>
      <c r="D2" s="139"/>
      <c r="E2" s="139"/>
      <c r="F2" s="139"/>
    </row>
    <row r="3" spans="1:6" ht="15.75" customHeight="1" x14ac:dyDescent="0.2">
      <c r="A3" s="139" t="s">
        <v>399</v>
      </c>
      <c r="B3" s="139"/>
      <c r="C3" s="139"/>
      <c r="D3" s="139"/>
      <c r="E3" s="139"/>
      <c r="F3" s="139"/>
    </row>
    <row r="4" spans="1:6" ht="15.75" customHeight="1" x14ac:dyDescent="0.2">
      <c r="A4" s="139" t="s">
        <v>347</v>
      </c>
      <c r="B4" s="139"/>
      <c r="C4" s="139"/>
      <c r="D4" s="139"/>
      <c r="E4" s="139"/>
      <c r="F4" s="139"/>
    </row>
    <row r="5" spans="1:6" ht="12.75" customHeight="1" x14ac:dyDescent="0.2">
      <c r="A5" s="135" t="s">
        <v>144</v>
      </c>
      <c r="B5" s="135"/>
      <c r="C5" s="135"/>
      <c r="D5" s="135"/>
      <c r="E5" s="135"/>
      <c r="F5" s="135"/>
    </row>
    <row r="6" spans="1:6" ht="12.75" customHeight="1" x14ac:dyDescent="0.2">
      <c r="A6" s="141"/>
      <c r="B6" s="98"/>
      <c r="C6" s="99" t="s">
        <v>348</v>
      </c>
      <c r="D6" s="98" t="s">
        <v>349</v>
      </c>
      <c r="E6" s="99" t="s">
        <v>350</v>
      </c>
      <c r="F6" s="99"/>
    </row>
    <row r="7" spans="1:6" ht="12.75" customHeight="1" x14ac:dyDescent="0.2">
      <c r="A7" s="142" t="s">
        <v>351</v>
      </c>
      <c r="B7" s="100" t="s">
        <v>352</v>
      </c>
      <c r="C7" s="101" t="s">
        <v>353</v>
      </c>
      <c r="D7" s="100" t="s">
        <v>354</v>
      </c>
      <c r="E7" s="101" t="s">
        <v>355</v>
      </c>
      <c r="F7" s="101" t="s">
        <v>356</v>
      </c>
    </row>
    <row r="8" spans="1:6" ht="12.75" customHeight="1" x14ac:dyDescent="0.2">
      <c r="A8" s="122"/>
      <c r="B8" s="98"/>
      <c r="C8" s="99"/>
      <c r="D8" s="98" t="s">
        <v>357</v>
      </c>
      <c r="E8" s="99" t="s">
        <v>358</v>
      </c>
      <c r="F8" s="99"/>
    </row>
    <row r="9" spans="1:6" ht="3.75" customHeight="1" x14ac:dyDescent="0.2"/>
    <row r="10" spans="1:6" ht="12.75" customHeight="1" x14ac:dyDescent="0.2">
      <c r="A10" s="78">
        <v>1</v>
      </c>
      <c r="B10" s="127" t="s">
        <v>170</v>
      </c>
      <c r="C10" s="128"/>
      <c r="D10" s="128"/>
      <c r="E10" s="128">
        <v>95.889999999999986</v>
      </c>
      <c r="F10" s="128">
        <f t="shared" ref="F10:F41" si="0">SUM(C10:E10)</f>
        <v>95.889999999999986</v>
      </c>
    </row>
    <row r="11" spans="1:6" ht="12.75" customHeight="1" x14ac:dyDescent="0.2">
      <c r="A11" s="39">
        <v>2</v>
      </c>
      <c r="B11" s="129" t="s">
        <v>171</v>
      </c>
      <c r="C11" s="130"/>
      <c r="D11" s="130"/>
      <c r="E11" s="130">
        <v>198.4</v>
      </c>
      <c r="F11" s="130">
        <f t="shared" si="0"/>
        <v>198.4</v>
      </c>
    </row>
    <row r="12" spans="1:6" ht="12.75" customHeight="1" x14ac:dyDescent="0.2">
      <c r="A12" s="78">
        <v>3</v>
      </c>
      <c r="B12" s="127" t="s">
        <v>359</v>
      </c>
      <c r="C12" s="128"/>
      <c r="D12" s="128"/>
      <c r="E12" s="128">
        <v>155.22999999999999</v>
      </c>
      <c r="F12" s="128">
        <f t="shared" si="0"/>
        <v>155.22999999999999</v>
      </c>
    </row>
    <row r="13" spans="1:6" ht="12.75" customHeight="1" x14ac:dyDescent="0.2">
      <c r="A13" s="39">
        <v>4</v>
      </c>
      <c r="B13" s="129" t="s">
        <v>173</v>
      </c>
      <c r="C13" s="130"/>
      <c r="D13" s="130"/>
      <c r="E13" s="130">
        <v>108.63</v>
      </c>
      <c r="F13" s="130">
        <f t="shared" si="0"/>
        <v>108.63</v>
      </c>
    </row>
    <row r="14" spans="1:6" ht="12.75" customHeight="1" x14ac:dyDescent="0.2">
      <c r="A14" s="78">
        <v>5</v>
      </c>
      <c r="B14" s="127" t="s">
        <v>174</v>
      </c>
      <c r="C14" s="128">
        <v>371322</v>
      </c>
      <c r="D14" s="128"/>
      <c r="E14" s="128">
        <v>96.21</v>
      </c>
      <c r="F14" s="128">
        <f t="shared" si="0"/>
        <v>371418.21</v>
      </c>
    </row>
    <row r="15" spans="1:6" ht="12.75" customHeight="1" x14ac:dyDescent="0.2">
      <c r="A15" s="39">
        <v>6</v>
      </c>
      <c r="B15" s="129" t="s">
        <v>360</v>
      </c>
      <c r="C15" s="130"/>
      <c r="D15" s="130"/>
      <c r="E15" s="130">
        <v>620.82999999999993</v>
      </c>
      <c r="F15" s="130">
        <f t="shared" si="0"/>
        <v>620.82999999999993</v>
      </c>
    </row>
    <row r="16" spans="1:6" ht="12.75" customHeight="1" x14ac:dyDescent="0.2">
      <c r="A16" s="78">
        <v>7</v>
      </c>
      <c r="B16" s="127" t="s">
        <v>176</v>
      </c>
      <c r="C16" s="128"/>
      <c r="D16" s="128"/>
      <c r="E16" s="128">
        <v>62.77</v>
      </c>
      <c r="F16" s="128">
        <f t="shared" si="0"/>
        <v>62.77</v>
      </c>
    </row>
    <row r="17" spans="1:6" ht="12.75" customHeight="1" x14ac:dyDescent="0.2">
      <c r="A17" s="39">
        <v>8</v>
      </c>
      <c r="B17" s="129" t="s">
        <v>177</v>
      </c>
      <c r="C17" s="130"/>
      <c r="D17" s="130"/>
      <c r="E17" s="130">
        <v>353.52</v>
      </c>
      <c r="F17" s="130">
        <f t="shared" si="0"/>
        <v>353.52</v>
      </c>
    </row>
    <row r="18" spans="1:6" ht="12.75" customHeight="1" x14ac:dyDescent="0.2">
      <c r="A18" s="78">
        <v>9</v>
      </c>
      <c r="B18" s="127" t="s">
        <v>178</v>
      </c>
      <c r="C18" s="128"/>
      <c r="D18" s="128"/>
      <c r="E18" s="128">
        <v>225.72000000000003</v>
      </c>
      <c r="F18" s="128">
        <f t="shared" si="0"/>
        <v>225.72000000000003</v>
      </c>
    </row>
    <row r="19" spans="1:6" ht="12.75" customHeight="1" x14ac:dyDescent="0.2">
      <c r="A19" s="39">
        <v>10</v>
      </c>
      <c r="B19" s="129" t="s">
        <v>179</v>
      </c>
      <c r="C19" s="130"/>
      <c r="D19" s="130"/>
      <c r="E19" s="130">
        <v>364.84999999999997</v>
      </c>
      <c r="F19" s="130">
        <f t="shared" si="0"/>
        <v>364.84999999999997</v>
      </c>
    </row>
    <row r="20" spans="1:6" ht="12.75" customHeight="1" x14ac:dyDescent="0.2">
      <c r="A20" s="78">
        <v>11</v>
      </c>
      <c r="B20" s="127" t="s">
        <v>180</v>
      </c>
      <c r="C20" s="128"/>
      <c r="D20" s="128"/>
      <c r="E20" s="128">
        <v>105.17999999999999</v>
      </c>
      <c r="F20" s="128">
        <f t="shared" si="0"/>
        <v>105.17999999999999</v>
      </c>
    </row>
    <row r="21" spans="1:6" ht="12.75" customHeight="1" x14ac:dyDescent="0.2">
      <c r="A21" s="39">
        <v>12</v>
      </c>
      <c r="B21" s="129" t="s">
        <v>181</v>
      </c>
      <c r="C21" s="130"/>
      <c r="D21" s="130"/>
      <c r="E21" s="130">
        <v>262.59000000000003</v>
      </c>
      <c r="F21" s="130">
        <f t="shared" si="0"/>
        <v>262.59000000000003</v>
      </c>
    </row>
    <row r="22" spans="1:6" ht="12.75" customHeight="1" x14ac:dyDescent="0.2">
      <c r="A22" s="78">
        <v>13</v>
      </c>
      <c r="B22" s="127" t="s">
        <v>361</v>
      </c>
      <c r="C22" s="128">
        <v>1719560.25</v>
      </c>
      <c r="D22" s="128"/>
      <c r="E22" s="128">
        <v>147.08999999999997</v>
      </c>
      <c r="F22" s="128">
        <f t="shared" si="0"/>
        <v>1719707.34</v>
      </c>
    </row>
    <row r="23" spans="1:6" ht="12.75" customHeight="1" x14ac:dyDescent="0.2">
      <c r="A23" s="39">
        <v>14</v>
      </c>
      <c r="B23" s="129" t="s">
        <v>183</v>
      </c>
      <c r="C23" s="130"/>
      <c r="D23" s="130"/>
      <c r="E23" s="130">
        <v>131.9</v>
      </c>
      <c r="F23" s="130">
        <f t="shared" si="0"/>
        <v>131.9</v>
      </c>
    </row>
    <row r="24" spans="1:6" ht="12.75" customHeight="1" x14ac:dyDescent="0.2">
      <c r="A24" s="78">
        <v>15</v>
      </c>
      <c r="B24" s="127" t="s">
        <v>362</v>
      </c>
      <c r="C24" s="128"/>
      <c r="D24" s="128"/>
      <c r="E24" s="128">
        <v>349.44</v>
      </c>
      <c r="F24" s="128">
        <f t="shared" si="0"/>
        <v>349.44</v>
      </c>
    </row>
    <row r="25" spans="1:6" ht="12.75" customHeight="1" x14ac:dyDescent="0.2">
      <c r="A25" s="39">
        <v>16</v>
      </c>
      <c r="B25" s="129" t="s">
        <v>185</v>
      </c>
      <c r="C25" s="130"/>
      <c r="D25" s="130"/>
      <c r="E25" s="130">
        <v>138.69</v>
      </c>
      <c r="F25" s="130">
        <f t="shared" si="0"/>
        <v>138.69</v>
      </c>
    </row>
    <row r="26" spans="1:6" ht="12.75" customHeight="1" x14ac:dyDescent="0.2">
      <c r="A26" s="78">
        <v>17</v>
      </c>
      <c r="B26" s="127" t="s">
        <v>186</v>
      </c>
      <c r="C26" s="128"/>
      <c r="D26" s="128"/>
      <c r="E26" s="128">
        <v>196.04</v>
      </c>
      <c r="F26" s="128">
        <f t="shared" si="0"/>
        <v>196.04</v>
      </c>
    </row>
    <row r="27" spans="1:6" ht="12.75" customHeight="1" x14ac:dyDescent="0.2">
      <c r="A27" s="39">
        <v>18</v>
      </c>
      <c r="B27" s="129" t="s">
        <v>363</v>
      </c>
      <c r="C27" s="130"/>
      <c r="D27" s="130"/>
      <c r="E27" s="130">
        <v>80.180000000000007</v>
      </c>
      <c r="F27" s="130">
        <f t="shared" si="0"/>
        <v>80.180000000000007</v>
      </c>
    </row>
    <row r="28" spans="1:6" ht="12.75" customHeight="1" x14ac:dyDescent="0.2">
      <c r="A28" s="78">
        <v>19</v>
      </c>
      <c r="B28" s="127" t="s">
        <v>188</v>
      </c>
      <c r="C28" s="128"/>
      <c r="D28" s="128">
        <v>71.8</v>
      </c>
      <c r="E28" s="128">
        <v>147.41000000000003</v>
      </c>
      <c r="F28" s="128">
        <f t="shared" si="0"/>
        <v>219.21000000000004</v>
      </c>
    </row>
    <row r="29" spans="1:6" ht="12.75" customHeight="1" x14ac:dyDescent="0.2">
      <c r="A29" s="39">
        <v>20</v>
      </c>
      <c r="B29" s="129" t="s">
        <v>189</v>
      </c>
      <c r="C29" s="130"/>
      <c r="D29" s="130"/>
      <c r="E29" s="130">
        <v>168.42</v>
      </c>
      <c r="F29" s="130">
        <f t="shared" si="0"/>
        <v>168.42</v>
      </c>
    </row>
    <row r="30" spans="1:6" ht="12.75" customHeight="1" x14ac:dyDescent="0.2">
      <c r="A30" s="78">
        <v>21</v>
      </c>
      <c r="B30" s="127" t="s">
        <v>190</v>
      </c>
      <c r="C30" s="128"/>
      <c r="D30" s="128"/>
      <c r="E30" s="128">
        <v>120300.45999999999</v>
      </c>
      <c r="F30" s="128">
        <f t="shared" si="0"/>
        <v>120300.45999999999</v>
      </c>
    </row>
    <row r="31" spans="1:6" ht="12.75" customHeight="1" x14ac:dyDescent="0.2">
      <c r="A31" s="39">
        <v>22</v>
      </c>
      <c r="B31" s="129" t="s">
        <v>191</v>
      </c>
      <c r="C31" s="130"/>
      <c r="D31" s="130"/>
      <c r="E31" s="130">
        <v>159.32</v>
      </c>
      <c r="F31" s="130">
        <f t="shared" si="0"/>
        <v>159.32</v>
      </c>
    </row>
    <row r="32" spans="1:6" ht="12.75" customHeight="1" x14ac:dyDescent="0.2">
      <c r="A32" s="78">
        <v>23</v>
      </c>
      <c r="B32" s="127" t="s">
        <v>192</v>
      </c>
      <c r="C32" s="128"/>
      <c r="D32" s="128"/>
      <c r="E32" s="128">
        <v>87.62</v>
      </c>
      <c r="F32" s="128">
        <f t="shared" si="0"/>
        <v>87.62</v>
      </c>
    </row>
    <row r="33" spans="1:6" ht="12.75" customHeight="1" x14ac:dyDescent="0.2">
      <c r="A33" s="39">
        <v>24</v>
      </c>
      <c r="B33" s="129" t="s">
        <v>364</v>
      </c>
      <c r="C33" s="130"/>
      <c r="D33" s="130"/>
      <c r="E33" s="130">
        <v>126.2</v>
      </c>
      <c r="F33" s="130">
        <f t="shared" si="0"/>
        <v>126.2</v>
      </c>
    </row>
    <row r="34" spans="1:6" ht="12.75" customHeight="1" x14ac:dyDescent="0.2">
      <c r="A34" s="78">
        <v>25</v>
      </c>
      <c r="B34" s="127" t="s">
        <v>194</v>
      </c>
      <c r="C34" s="128"/>
      <c r="D34" s="128"/>
      <c r="E34" s="128">
        <v>203.4</v>
      </c>
      <c r="F34" s="128">
        <f t="shared" si="0"/>
        <v>203.4</v>
      </c>
    </row>
    <row r="35" spans="1:6" ht="12.75" customHeight="1" x14ac:dyDescent="0.2">
      <c r="A35" s="39">
        <v>26</v>
      </c>
      <c r="B35" s="129" t="s">
        <v>195</v>
      </c>
      <c r="C35" s="130"/>
      <c r="D35" s="130"/>
      <c r="E35" s="130">
        <v>130.11000000000001</v>
      </c>
      <c r="F35" s="130">
        <f t="shared" si="0"/>
        <v>130.11000000000001</v>
      </c>
    </row>
    <row r="36" spans="1:6" ht="12.75" customHeight="1" x14ac:dyDescent="0.2">
      <c r="A36" s="78">
        <v>27</v>
      </c>
      <c r="B36" s="127" t="s">
        <v>365</v>
      </c>
      <c r="C36" s="128"/>
      <c r="D36" s="128"/>
      <c r="E36" s="128">
        <v>57.43</v>
      </c>
      <c r="F36" s="128">
        <f t="shared" si="0"/>
        <v>57.43</v>
      </c>
    </row>
    <row r="37" spans="1:6" ht="12.75" customHeight="1" x14ac:dyDescent="0.2">
      <c r="A37" s="39">
        <v>28</v>
      </c>
      <c r="B37" s="129" t="s">
        <v>197</v>
      </c>
      <c r="C37" s="130"/>
      <c r="D37" s="130"/>
      <c r="E37" s="130">
        <v>60.430000000000007</v>
      </c>
      <c r="F37" s="130">
        <f t="shared" si="0"/>
        <v>60.430000000000007</v>
      </c>
    </row>
    <row r="38" spans="1:6" ht="12.75" customHeight="1" x14ac:dyDescent="0.2">
      <c r="A38" s="78">
        <v>29</v>
      </c>
      <c r="B38" s="127" t="s">
        <v>198</v>
      </c>
      <c r="C38" s="128"/>
      <c r="D38" s="128"/>
      <c r="E38" s="128">
        <v>61097.099999999991</v>
      </c>
      <c r="F38" s="128">
        <f t="shared" si="0"/>
        <v>61097.099999999991</v>
      </c>
    </row>
    <row r="39" spans="1:6" ht="12.75" customHeight="1" x14ac:dyDescent="0.2">
      <c r="A39" s="39">
        <v>30</v>
      </c>
      <c r="B39" s="129" t="s">
        <v>199</v>
      </c>
      <c r="C39" s="130"/>
      <c r="D39" s="130"/>
      <c r="E39" s="130">
        <v>95.91</v>
      </c>
      <c r="F39" s="130">
        <f t="shared" si="0"/>
        <v>95.91</v>
      </c>
    </row>
    <row r="40" spans="1:6" ht="12.75" customHeight="1" x14ac:dyDescent="0.2">
      <c r="A40" s="78">
        <v>31</v>
      </c>
      <c r="B40" s="127" t="s">
        <v>200</v>
      </c>
      <c r="C40" s="128"/>
      <c r="D40" s="128"/>
      <c r="E40" s="128">
        <v>127.33000000000001</v>
      </c>
      <c r="F40" s="128">
        <f t="shared" si="0"/>
        <v>127.33000000000001</v>
      </c>
    </row>
    <row r="41" spans="1:6" ht="12.75" customHeight="1" x14ac:dyDescent="0.2">
      <c r="A41" s="39">
        <v>32</v>
      </c>
      <c r="B41" s="129" t="s">
        <v>366</v>
      </c>
      <c r="C41" s="130"/>
      <c r="D41" s="130"/>
      <c r="E41" s="130">
        <v>108.21</v>
      </c>
      <c r="F41" s="130">
        <f t="shared" si="0"/>
        <v>108.21</v>
      </c>
    </row>
    <row r="42" spans="1:6" ht="12.75" customHeight="1" x14ac:dyDescent="0.2">
      <c r="A42" s="78">
        <v>33</v>
      </c>
      <c r="B42" s="127" t="s">
        <v>202</v>
      </c>
      <c r="C42" s="128"/>
      <c r="D42" s="128"/>
      <c r="E42" s="128">
        <v>139.21</v>
      </c>
      <c r="F42" s="128">
        <f t="shared" ref="F42:F73" si="1">SUM(C42:E42)</f>
        <v>139.21</v>
      </c>
    </row>
    <row r="43" spans="1:6" ht="12.75" customHeight="1" x14ac:dyDescent="0.2">
      <c r="A43" s="39">
        <v>34</v>
      </c>
      <c r="B43" s="129" t="s">
        <v>203</v>
      </c>
      <c r="C43" s="130"/>
      <c r="D43" s="130">
        <v>2400</v>
      </c>
      <c r="E43" s="130">
        <v>581.94000000000005</v>
      </c>
      <c r="F43" s="130">
        <f t="shared" si="1"/>
        <v>2981.94</v>
      </c>
    </row>
    <row r="44" spans="1:6" ht="12.75" customHeight="1" x14ac:dyDescent="0.2">
      <c r="A44" s="78">
        <v>35</v>
      </c>
      <c r="B44" s="127" t="s">
        <v>204</v>
      </c>
      <c r="C44" s="128"/>
      <c r="D44" s="128"/>
      <c r="E44" s="128">
        <v>259.92</v>
      </c>
      <c r="F44" s="128">
        <f t="shared" si="1"/>
        <v>259.92</v>
      </c>
    </row>
    <row r="45" spans="1:6" ht="12.75" customHeight="1" x14ac:dyDescent="0.2">
      <c r="A45" s="39">
        <v>36</v>
      </c>
      <c r="B45" s="129" t="s">
        <v>205</v>
      </c>
      <c r="C45" s="130"/>
      <c r="D45" s="130"/>
      <c r="E45" s="130">
        <v>96.71</v>
      </c>
      <c r="F45" s="130">
        <f t="shared" si="1"/>
        <v>96.71</v>
      </c>
    </row>
    <row r="46" spans="1:6" ht="12.75" customHeight="1" x14ac:dyDescent="0.2">
      <c r="A46" s="78">
        <v>37</v>
      </c>
      <c r="B46" s="127" t="s">
        <v>206</v>
      </c>
      <c r="C46" s="128"/>
      <c r="D46" s="128"/>
      <c r="E46" s="128">
        <v>75.22</v>
      </c>
      <c r="F46" s="128">
        <f t="shared" si="1"/>
        <v>75.22</v>
      </c>
    </row>
    <row r="47" spans="1:6" ht="12.75" customHeight="1" x14ac:dyDescent="0.2">
      <c r="A47" s="39">
        <v>38</v>
      </c>
      <c r="B47" s="129" t="s">
        <v>207</v>
      </c>
      <c r="C47" s="130"/>
      <c r="D47" s="130">
        <v>1200</v>
      </c>
      <c r="E47" s="130">
        <v>350.53000000000003</v>
      </c>
      <c r="F47" s="130">
        <f t="shared" si="1"/>
        <v>1550.53</v>
      </c>
    </row>
    <row r="48" spans="1:6" ht="12.75" customHeight="1" x14ac:dyDescent="0.2">
      <c r="A48" s="78">
        <v>39</v>
      </c>
      <c r="B48" s="127" t="s">
        <v>208</v>
      </c>
      <c r="C48" s="128"/>
      <c r="D48" s="128"/>
      <c r="E48" s="128">
        <f>81.27+266.12</f>
        <v>347.39</v>
      </c>
      <c r="F48" s="128">
        <f t="shared" si="1"/>
        <v>347.39</v>
      </c>
    </row>
    <row r="49" spans="1:6" ht="12.75" customHeight="1" x14ac:dyDescent="0.2">
      <c r="A49" s="39">
        <v>40</v>
      </c>
      <c r="B49" s="129" t="s">
        <v>209</v>
      </c>
      <c r="C49" s="130"/>
      <c r="D49" s="130"/>
      <c r="E49" s="130">
        <v>126.75</v>
      </c>
      <c r="F49" s="130">
        <f t="shared" si="1"/>
        <v>126.75</v>
      </c>
    </row>
    <row r="50" spans="1:6" ht="12.75" customHeight="1" x14ac:dyDescent="0.2">
      <c r="A50" s="78">
        <v>41</v>
      </c>
      <c r="B50" s="127" t="s">
        <v>210</v>
      </c>
      <c r="C50" s="128"/>
      <c r="D50" s="128"/>
      <c r="E50" s="128">
        <v>123.2</v>
      </c>
      <c r="F50" s="128">
        <f t="shared" si="1"/>
        <v>123.2</v>
      </c>
    </row>
    <row r="51" spans="1:6" ht="12.75" customHeight="1" x14ac:dyDescent="0.2">
      <c r="A51" s="39">
        <v>42</v>
      </c>
      <c r="B51" s="129" t="s">
        <v>367</v>
      </c>
      <c r="C51" s="130"/>
      <c r="D51" s="130"/>
      <c r="E51" s="130">
        <v>106.88</v>
      </c>
      <c r="F51" s="130">
        <f t="shared" si="1"/>
        <v>106.88</v>
      </c>
    </row>
    <row r="52" spans="1:6" ht="12.75" customHeight="1" x14ac:dyDescent="0.2">
      <c r="A52" s="78">
        <v>43</v>
      </c>
      <c r="B52" s="127" t="s">
        <v>212</v>
      </c>
      <c r="C52" s="128"/>
      <c r="D52" s="128">
        <v>180</v>
      </c>
      <c r="E52" s="128">
        <v>422.99</v>
      </c>
      <c r="F52" s="128">
        <f t="shared" si="1"/>
        <v>602.99</v>
      </c>
    </row>
    <row r="53" spans="1:6" ht="12.75" customHeight="1" x14ac:dyDescent="0.2">
      <c r="A53" s="39">
        <v>44</v>
      </c>
      <c r="B53" s="129" t="s">
        <v>368</v>
      </c>
      <c r="C53" s="130"/>
      <c r="D53" s="130"/>
      <c r="E53" s="130">
        <v>100.3</v>
      </c>
      <c r="F53" s="130">
        <f t="shared" si="1"/>
        <v>100.3</v>
      </c>
    </row>
    <row r="54" spans="1:6" ht="12.75" customHeight="1" x14ac:dyDescent="0.2">
      <c r="A54" s="78">
        <v>45</v>
      </c>
      <c r="B54" s="127" t="s">
        <v>214</v>
      </c>
      <c r="C54" s="128"/>
      <c r="D54" s="128"/>
      <c r="E54" s="128">
        <v>208.64000000000001</v>
      </c>
      <c r="F54" s="128">
        <f t="shared" si="1"/>
        <v>208.64000000000001</v>
      </c>
    </row>
    <row r="55" spans="1:6" ht="12.75" customHeight="1" x14ac:dyDescent="0.2">
      <c r="A55" s="39">
        <v>46</v>
      </c>
      <c r="B55" s="129" t="s">
        <v>369</v>
      </c>
      <c r="C55" s="130"/>
      <c r="D55" s="130"/>
      <c r="E55" s="130">
        <v>112.85</v>
      </c>
      <c r="F55" s="130">
        <f t="shared" si="1"/>
        <v>112.85</v>
      </c>
    </row>
    <row r="56" spans="1:6" ht="12.75" customHeight="1" x14ac:dyDescent="0.2">
      <c r="A56" s="78">
        <v>47</v>
      </c>
      <c r="B56" s="127" t="s">
        <v>216</v>
      </c>
      <c r="C56" s="128"/>
      <c r="D56" s="128"/>
      <c r="E56" s="128">
        <v>140.47999999999999</v>
      </c>
      <c r="F56" s="128">
        <f t="shared" si="1"/>
        <v>140.47999999999999</v>
      </c>
    </row>
    <row r="57" spans="1:6" ht="12.75" customHeight="1" x14ac:dyDescent="0.2">
      <c r="A57" s="39">
        <v>48</v>
      </c>
      <c r="B57" s="129" t="s">
        <v>217</v>
      </c>
      <c r="C57" s="130"/>
      <c r="D57" s="130"/>
      <c r="E57" s="130">
        <v>68.61</v>
      </c>
      <c r="F57" s="130">
        <f t="shared" si="1"/>
        <v>68.61</v>
      </c>
    </row>
    <row r="58" spans="1:6" ht="12.75" customHeight="1" x14ac:dyDescent="0.2">
      <c r="A58" s="78">
        <v>49</v>
      </c>
      <c r="B58" s="127" t="s">
        <v>218</v>
      </c>
      <c r="C58" s="128"/>
      <c r="D58" s="128"/>
      <c r="E58" s="128">
        <v>218.51</v>
      </c>
      <c r="F58" s="128">
        <f t="shared" si="1"/>
        <v>218.51</v>
      </c>
    </row>
    <row r="59" spans="1:6" ht="12.75" customHeight="1" x14ac:dyDescent="0.2">
      <c r="A59" s="39">
        <v>50</v>
      </c>
      <c r="B59" s="129" t="s">
        <v>370</v>
      </c>
      <c r="C59" s="130"/>
      <c r="D59" s="130"/>
      <c r="E59" s="130">
        <v>402.67</v>
      </c>
      <c r="F59" s="130">
        <f t="shared" si="1"/>
        <v>402.67</v>
      </c>
    </row>
    <row r="60" spans="1:6" ht="12.75" customHeight="1" x14ac:dyDescent="0.2">
      <c r="A60" s="78">
        <v>51</v>
      </c>
      <c r="B60" s="127" t="s">
        <v>220</v>
      </c>
      <c r="C60" s="128"/>
      <c r="D60" s="128"/>
      <c r="E60" s="128">
        <f>105.86+26589.52</f>
        <v>26695.38</v>
      </c>
      <c r="F60" s="128">
        <f t="shared" si="1"/>
        <v>26695.38</v>
      </c>
    </row>
    <row r="61" spans="1:6" ht="12.75" customHeight="1" x14ac:dyDescent="0.2">
      <c r="A61" s="39">
        <v>52</v>
      </c>
      <c r="B61" s="129" t="s">
        <v>371</v>
      </c>
      <c r="C61" s="130"/>
      <c r="D61" s="130">
        <v>1200</v>
      </c>
      <c r="E61" s="130">
        <v>892.07</v>
      </c>
      <c r="F61" s="130">
        <f t="shared" si="1"/>
        <v>2092.0700000000002</v>
      </c>
    </row>
    <row r="62" spans="1:6" ht="12.75" customHeight="1" x14ac:dyDescent="0.2">
      <c r="A62" s="78">
        <v>53</v>
      </c>
      <c r="B62" s="127" t="s">
        <v>222</v>
      </c>
      <c r="C62" s="128"/>
      <c r="D62" s="128">
        <v>34410</v>
      </c>
      <c r="E62" s="128">
        <v>3049.48</v>
      </c>
      <c r="F62" s="128">
        <f t="shared" si="1"/>
        <v>37459.480000000003</v>
      </c>
    </row>
    <row r="63" spans="1:6" ht="12.75" customHeight="1" x14ac:dyDescent="0.2">
      <c r="A63" s="39">
        <v>54</v>
      </c>
      <c r="B63" s="129" t="s">
        <v>223</v>
      </c>
      <c r="C63" s="130"/>
      <c r="D63" s="130"/>
      <c r="E63" s="130">
        <v>76.319999999999993</v>
      </c>
      <c r="F63" s="130">
        <f t="shared" si="1"/>
        <v>76.319999999999993</v>
      </c>
    </row>
    <row r="64" spans="1:6" ht="12.75" customHeight="1" x14ac:dyDescent="0.2">
      <c r="A64" s="78">
        <v>55</v>
      </c>
      <c r="B64" s="127" t="s">
        <v>372</v>
      </c>
      <c r="C64" s="128"/>
      <c r="D64" s="128"/>
      <c r="E64" s="128">
        <v>240.14</v>
      </c>
      <c r="F64" s="128">
        <f t="shared" si="1"/>
        <v>240.14</v>
      </c>
    </row>
    <row r="65" spans="1:6" ht="12.75" customHeight="1" x14ac:dyDescent="0.2">
      <c r="A65" s="39">
        <v>56</v>
      </c>
      <c r="B65" s="129" t="s">
        <v>225</v>
      </c>
      <c r="C65" s="130"/>
      <c r="D65" s="130"/>
      <c r="E65" s="130">
        <v>386078.15</v>
      </c>
      <c r="F65" s="130">
        <f t="shared" si="1"/>
        <v>386078.15</v>
      </c>
    </row>
    <row r="66" spans="1:6" ht="12.75" customHeight="1" x14ac:dyDescent="0.2">
      <c r="A66" s="78">
        <v>57</v>
      </c>
      <c r="B66" s="127" t="s">
        <v>373</v>
      </c>
      <c r="C66" s="128">
        <v>1388105.25</v>
      </c>
      <c r="D66" s="128"/>
      <c r="E66" s="128">
        <v>119.63</v>
      </c>
      <c r="F66" s="128">
        <f t="shared" si="1"/>
        <v>1388224.88</v>
      </c>
    </row>
    <row r="67" spans="1:6" ht="12.75" customHeight="1" x14ac:dyDescent="0.2">
      <c r="A67" s="39">
        <v>58</v>
      </c>
      <c r="B67" s="129" t="s">
        <v>227</v>
      </c>
      <c r="C67" s="130"/>
      <c r="D67" s="130"/>
      <c r="E67" s="130">
        <v>138.52000000000001</v>
      </c>
      <c r="F67" s="130">
        <f t="shared" si="1"/>
        <v>138.52000000000001</v>
      </c>
    </row>
    <row r="68" spans="1:6" ht="12.75" customHeight="1" x14ac:dyDescent="0.2">
      <c r="A68" s="78">
        <v>59</v>
      </c>
      <c r="B68" s="127" t="s">
        <v>228</v>
      </c>
      <c r="C68" s="128"/>
      <c r="D68" s="128"/>
      <c r="E68" s="128">
        <v>83.07</v>
      </c>
      <c r="F68" s="128">
        <f t="shared" si="1"/>
        <v>83.07</v>
      </c>
    </row>
    <row r="69" spans="1:6" ht="12.75" customHeight="1" x14ac:dyDescent="0.2">
      <c r="A69" s="39">
        <v>60</v>
      </c>
      <c r="B69" s="129" t="s">
        <v>374</v>
      </c>
      <c r="C69" s="130"/>
      <c r="D69" s="130"/>
      <c r="E69" s="130">
        <v>90.63</v>
      </c>
      <c r="F69" s="130">
        <f t="shared" si="1"/>
        <v>90.63</v>
      </c>
    </row>
    <row r="70" spans="1:6" ht="12.75" customHeight="1" x14ac:dyDescent="0.2">
      <c r="A70" s="78">
        <v>61</v>
      </c>
      <c r="B70" s="127" t="s">
        <v>230</v>
      </c>
      <c r="C70" s="128"/>
      <c r="D70" s="128"/>
      <c r="E70" s="128">
        <v>159.02000000000001</v>
      </c>
      <c r="F70" s="128">
        <f t="shared" si="1"/>
        <v>159.02000000000001</v>
      </c>
    </row>
    <row r="71" spans="1:6" ht="12.75" customHeight="1" x14ac:dyDescent="0.2">
      <c r="A71" s="39">
        <v>62</v>
      </c>
      <c r="B71" s="129" t="s">
        <v>375</v>
      </c>
      <c r="C71" s="130"/>
      <c r="D71" s="130"/>
      <c r="E71" s="130">
        <v>137.08000000000001</v>
      </c>
      <c r="F71" s="130">
        <f t="shared" si="1"/>
        <v>137.08000000000001</v>
      </c>
    </row>
    <row r="72" spans="1:6" ht="12.75" customHeight="1" x14ac:dyDescent="0.2">
      <c r="A72" s="78">
        <v>63</v>
      </c>
      <c r="B72" s="127" t="s">
        <v>376</v>
      </c>
      <c r="C72" s="128"/>
      <c r="D72" s="128"/>
      <c r="E72" s="128">
        <v>110.35</v>
      </c>
      <c r="F72" s="128">
        <f t="shared" si="1"/>
        <v>110.35</v>
      </c>
    </row>
    <row r="73" spans="1:6" ht="12.75" customHeight="1" x14ac:dyDescent="0.2">
      <c r="A73" s="39">
        <v>64</v>
      </c>
      <c r="B73" s="129" t="s">
        <v>377</v>
      </c>
      <c r="C73" s="130"/>
      <c r="D73" s="130"/>
      <c r="E73" s="130">
        <v>173.51999999999998</v>
      </c>
      <c r="F73" s="130">
        <f t="shared" si="1"/>
        <v>173.51999999999998</v>
      </c>
    </row>
    <row r="74" spans="1:6" ht="12.75" customHeight="1" x14ac:dyDescent="0.2">
      <c r="A74" s="78">
        <v>65</v>
      </c>
      <c r="B74" s="127" t="s">
        <v>234</v>
      </c>
      <c r="C74" s="128"/>
      <c r="D74" s="128"/>
      <c r="E74" s="128">
        <v>204.57</v>
      </c>
      <c r="F74" s="128">
        <f t="shared" ref="F74:F105" si="2">SUM(C74:E74)</f>
        <v>204.57</v>
      </c>
    </row>
    <row r="75" spans="1:6" ht="12.75" customHeight="1" x14ac:dyDescent="0.2">
      <c r="A75" s="39">
        <v>66</v>
      </c>
      <c r="B75" s="129" t="s">
        <v>378</v>
      </c>
      <c r="C75" s="130"/>
      <c r="D75" s="130">
        <v>150</v>
      </c>
      <c r="E75" s="130">
        <v>439.18</v>
      </c>
      <c r="F75" s="130">
        <f t="shared" si="2"/>
        <v>589.18000000000006</v>
      </c>
    </row>
    <row r="76" spans="1:6" ht="12.75" customHeight="1" x14ac:dyDescent="0.2">
      <c r="A76" s="78">
        <v>67</v>
      </c>
      <c r="B76" s="127" t="s">
        <v>236</v>
      </c>
      <c r="C76" s="128"/>
      <c r="D76" s="128"/>
      <c r="E76" s="128">
        <v>123.58</v>
      </c>
      <c r="F76" s="128">
        <f t="shared" si="2"/>
        <v>123.58</v>
      </c>
    </row>
    <row r="77" spans="1:6" ht="12.75" customHeight="1" x14ac:dyDescent="0.2">
      <c r="A77" s="39">
        <v>68</v>
      </c>
      <c r="B77" s="129" t="s">
        <v>379</v>
      </c>
      <c r="C77" s="130"/>
      <c r="D77" s="130"/>
      <c r="E77" s="130">
        <v>180.54000000000002</v>
      </c>
      <c r="F77" s="130">
        <f t="shared" si="2"/>
        <v>180.54000000000002</v>
      </c>
    </row>
    <row r="78" spans="1:6" ht="12.75" customHeight="1" x14ac:dyDescent="0.2">
      <c r="A78" s="78">
        <v>69</v>
      </c>
      <c r="B78" s="127" t="s">
        <v>238</v>
      </c>
      <c r="C78" s="128"/>
      <c r="D78" s="128">
        <v>1200</v>
      </c>
      <c r="E78" s="128">
        <v>527.26</v>
      </c>
      <c r="F78" s="128">
        <f t="shared" si="2"/>
        <v>1727.26</v>
      </c>
    </row>
    <row r="79" spans="1:6" ht="12.75" customHeight="1" x14ac:dyDescent="0.2">
      <c r="A79" s="39">
        <v>70</v>
      </c>
      <c r="B79" s="129" t="s">
        <v>380</v>
      </c>
      <c r="C79" s="130"/>
      <c r="D79" s="130"/>
      <c r="E79" s="130">
        <v>115.92</v>
      </c>
      <c r="F79" s="130">
        <f t="shared" si="2"/>
        <v>115.92</v>
      </c>
    </row>
    <row r="80" spans="1:6" ht="12.75" customHeight="1" x14ac:dyDescent="0.2">
      <c r="A80" s="78">
        <v>71</v>
      </c>
      <c r="B80" s="127" t="s">
        <v>381</v>
      </c>
      <c r="C80" s="128"/>
      <c r="D80" s="128"/>
      <c r="E80" s="128">
        <v>328.55</v>
      </c>
      <c r="F80" s="128">
        <f t="shared" si="2"/>
        <v>328.55</v>
      </c>
    </row>
    <row r="81" spans="1:6" ht="12.75" customHeight="1" x14ac:dyDescent="0.2">
      <c r="A81" s="39">
        <v>72</v>
      </c>
      <c r="B81" s="129" t="s">
        <v>382</v>
      </c>
      <c r="C81" s="130"/>
      <c r="D81" s="130"/>
      <c r="E81" s="130">
        <v>104.32000000000001</v>
      </c>
      <c r="F81" s="130">
        <f t="shared" si="2"/>
        <v>104.32000000000001</v>
      </c>
    </row>
    <row r="82" spans="1:6" ht="12.75" customHeight="1" x14ac:dyDescent="0.2">
      <c r="A82" s="78">
        <v>73</v>
      </c>
      <c r="B82" s="127" t="s">
        <v>242</v>
      </c>
      <c r="C82" s="128"/>
      <c r="D82" s="128"/>
      <c r="E82" s="128">
        <v>161.34</v>
      </c>
      <c r="F82" s="128">
        <f t="shared" si="2"/>
        <v>161.34</v>
      </c>
    </row>
    <row r="83" spans="1:6" ht="12.75" customHeight="1" x14ac:dyDescent="0.2">
      <c r="A83" s="39">
        <v>74</v>
      </c>
      <c r="B83" s="129" t="s">
        <v>383</v>
      </c>
      <c r="C83" s="130"/>
      <c r="D83" s="130"/>
      <c r="E83" s="130">
        <v>85.94</v>
      </c>
      <c r="F83" s="130">
        <f t="shared" si="2"/>
        <v>85.94</v>
      </c>
    </row>
    <row r="84" spans="1:6" ht="12.75" customHeight="1" x14ac:dyDescent="0.2">
      <c r="A84" s="78">
        <v>75</v>
      </c>
      <c r="B84" s="127" t="s">
        <v>244</v>
      </c>
      <c r="C84" s="128"/>
      <c r="D84" s="128"/>
      <c r="E84" s="128">
        <v>354.45000000000005</v>
      </c>
      <c r="F84" s="128">
        <f t="shared" si="2"/>
        <v>354.45000000000005</v>
      </c>
    </row>
    <row r="85" spans="1:6" ht="12.75" customHeight="1" x14ac:dyDescent="0.2">
      <c r="A85" s="39">
        <v>76</v>
      </c>
      <c r="B85" s="129" t="s">
        <v>245</v>
      </c>
      <c r="C85" s="130"/>
      <c r="D85" s="130"/>
      <c r="E85" s="130">
        <v>442.84999999999997</v>
      </c>
      <c r="F85" s="130">
        <f t="shared" si="2"/>
        <v>442.84999999999997</v>
      </c>
    </row>
    <row r="86" spans="1:6" ht="12.75" customHeight="1" x14ac:dyDescent="0.2">
      <c r="A86" s="78">
        <v>77</v>
      </c>
      <c r="B86" s="127" t="s">
        <v>246</v>
      </c>
      <c r="C86" s="128"/>
      <c r="D86" s="128"/>
      <c r="E86" s="128">
        <v>139.47</v>
      </c>
      <c r="F86" s="128">
        <f t="shared" si="2"/>
        <v>139.47</v>
      </c>
    </row>
    <row r="87" spans="1:6" ht="12.75" customHeight="1" x14ac:dyDescent="0.2">
      <c r="A87" s="39">
        <v>78</v>
      </c>
      <c r="B87" s="129" t="s">
        <v>247</v>
      </c>
      <c r="C87" s="130"/>
      <c r="D87" s="130"/>
      <c r="E87" s="130">
        <v>102.78</v>
      </c>
      <c r="F87" s="130">
        <f t="shared" si="2"/>
        <v>102.78</v>
      </c>
    </row>
    <row r="88" spans="1:6" ht="12.75" customHeight="1" x14ac:dyDescent="0.2">
      <c r="A88" s="78">
        <v>79</v>
      </c>
      <c r="B88" s="127" t="s">
        <v>248</v>
      </c>
      <c r="C88" s="128"/>
      <c r="D88" s="128"/>
      <c r="E88" s="128">
        <v>256.23</v>
      </c>
      <c r="F88" s="128">
        <f t="shared" si="2"/>
        <v>256.23</v>
      </c>
    </row>
    <row r="89" spans="1:6" ht="12.75" customHeight="1" x14ac:dyDescent="0.2">
      <c r="A89" s="39">
        <v>80</v>
      </c>
      <c r="B89" s="129" t="s">
        <v>249</v>
      </c>
      <c r="C89" s="130"/>
      <c r="D89" s="130"/>
      <c r="E89" s="130">
        <v>131.12</v>
      </c>
      <c r="F89" s="130">
        <f t="shared" si="2"/>
        <v>131.12</v>
      </c>
    </row>
    <row r="90" spans="1:6" ht="12.75" customHeight="1" x14ac:dyDescent="0.2">
      <c r="A90" s="78">
        <v>81</v>
      </c>
      <c r="B90" s="127" t="s">
        <v>250</v>
      </c>
      <c r="C90" s="128">
        <v>794486.25</v>
      </c>
      <c r="D90" s="128"/>
      <c r="E90" s="128">
        <v>91.15</v>
      </c>
      <c r="F90" s="128">
        <f t="shared" si="2"/>
        <v>794577.4</v>
      </c>
    </row>
    <row r="91" spans="1:6" ht="12.75" customHeight="1" x14ac:dyDescent="0.2">
      <c r="A91" s="39">
        <v>82</v>
      </c>
      <c r="B91" s="129" t="s">
        <v>384</v>
      </c>
      <c r="C91" s="130"/>
      <c r="D91" s="130"/>
      <c r="E91" s="130">
        <v>386</v>
      </c>
      <c r="F91" s="130">
        <f t="shared" si="2"/>
        <v>386</v>
      </c>
    </row>
    <row r="92" spans="1:6" ht="12.75" customHeight="1" x14ac:dyDescent="0.2">
      <c r="A92" s="78">
        <v>83</v>
      </c>
      <c r="B92" s="127" t="s">
        <v>385</v>
      </c>
      <c r="C92" s="128"/>
      <c r="D92" s="128"/>
      <c r="E92" s="128">
        <v>209.91</v>
      </c>
      <c r="F92" s="128">
        <f t="shared" si="2"/>
        <v>209.91</v>
      </c>
    </row>
    <row r="93" spans="1:6" ht="12.75" customHeight="1" x14ac:dyDescent="0.2">
      <c r="A93" s="39">
        <v>84</v>
      </c>
      <c r="B93" s="129" t="s">
        <v>253</v>
      </c>
      <c r="C93" s="130"/>
      <c r="D93" s="130"/>
      <c r="E93" s="130">
        <v>171.32</v>
      </c>
      <c r="F93" s="130">
        <f t="shared" si="2"/>
        <v>171.32</v>
      </c>
    </row>
    <row r="94" spans="1:6" ht="12.75" customHeight="1" x14ac:dyDescent="0.2">
      <c r="A94" s="78">
        <v>85</v>
      </c>
      <c r="B94" s="127" t="s">
        <v>386</v>
      </c>
      <c r="C94" s="128"/>
      <c r="D94" s="128"/>
      <c r="E94" s="128">
        <v>196.7</v>
      </c>
      <c r="F94" s="128">
        <f t="shared" si="2"/>
        <v>196.7</v>
      </c>
    </row>
    <row r="95" spans="1:6" ht="12.75" customHeight="1" x14ac:dyDescent="0.2">
      <c r="A95" s="39">
        <v>86</v>
      </c>
      <c r="B95" s="129" t="s">
        <v>255</v>
      </c>
      <c r="C95" s="130"/>
      <c r="D95" s="130">
        <v>1290</v>
      </c>
      <c r="E95" s="130">
        <f>110.67+1703.06</f>
        <v>1813.73</v>
      </c>
      <c r="F95" s="130">
        <f t="shared" si="2"/>
        <v>3103.73</v>
      </c>
    </row>
    <row r="96" spans="1:6" ht="12.75" customHeight="1" x14ac:dyDescent="0.2">
      <c r="A96" s="78">
        <v>87</v>
      </c>
      <c r="B96" s="127" t="s">
        <v>256</v>
      </c>
      <c r="C96" s="128"/>
      <c r="D96" s="128"/>
      <c r="E96" s="128">
        <v>108.58999999999999</v>
      </c>
      <c r="F96" s="128">
        <f t="shared" si="2"/>
        <v>108.58999999999999</v>
      </c>
    </row>
    <row r="97" spans="1:6" ht="12.75" customHeight="1" x14ac:dyDescent="0.2">
      <c r="A97" s="39">
        <v>88</v>
      </c>
      <c r="B97" s="129" t="s">
        <v>387</v>
      </c>
      <c r="C97" s="130"/>
      <c r="D97" s="130"/>
      <c r="E97" s="130">
        <v>500.88</v>
      </c>
      <c r="F97" s="130">
        <f t="shared" si="2"/>
        <v>500.88</v>
      </c>
    </row>
    <row r="98" spans="1:6" ht="12.75" customHeight="1" x14ac:dyDescent="0.2">
      <c r="A98" s="78">
        <v>89</v>
      </c>
      <c r="B98" s="127" t="s">
        <v>258</v>
      </c>
      <c r="C98" s="128"/>
      <c r="D98" s="128"/>
      <c r="E98" s="128">
        <v>180.02</v>
      </c>
      <c r="F98" s="128">
        <f t="shared" si="2"/>
        <v>180.02</v>
      </c>
    </row>
    <row r="99" spans="1:6" ht="12.75" customHeight="1" x14ac:dyDescent="0.2">
      <c r="A99" s="39">
        <v>90</v>
      </c>
      <c r="B99" s="129" t="s">
        <v>259</v>
      </c>
      <c r="C99" s="130"/>
      <c r="D99" s="130"/>
      <c r="E99" s="130">
        <v>110.07000000000001</v>
      </c>
      <c r="F99" s="130">
        <f t="shared" si="2"/>
        <v>110.07000000000001</v>
      </c>
    </row>
    <row r="100" spans="1:6" ht="12.75" customHeight="1" x14ac:dyDescent="0.2">
      <c r="A100" s="78">
        <v>91</v>
      </c>
      <c r="B100" s="127" t="s">
        <v>388</v>
      </c>
      <c r="C100" s="128"/>
      <c r="D100" s="128"/>
      <c r="E100" s="128">
        <f>108.76872+75440.67</f>
        <v>75549.438719999991</v>
      </c>
      <c r="F100" s="128">
        <f t="shared" si="2"/>
        <v>75549.438719999991</v>
      </c>
    </row>
    <row r="101" spans="1:6" ht="12.75" customHeight="1" x14ac:dyDescent="0.2">
      <c r="A101" s="39">
        <v>92</v>
      </c>
      <c r="B101" s="129" t="s">
        <v>261</v>
      </c>
      <c r="C101" s="130"/>
      <c r="D101" s="130"/>
      <c r="E101" s="130">
        <v>205.56</v>
      </c>
      <c r="F101" s="130">
        <f t="shared" si="2"/>
        <v>205.56</v>
      </c>
    </row>
    <row r="102" spans="1:6" ht="12.75" customHeight="1" x14ac:dyDescent="0.2">
      <c r="A102" s="78">
        <v>93</v>
      </c>
      <c r="B102" s="127" t="s">
        <v>262</v>
      </c>
      <c r="C102" s="128"/>
      <c r="D102" s="128">
        <v>159.5</v>
      </c>
      <c r="E102" s="128">
        <v>176.13</v>
      </c>
      <c r="F102" s="128">
        <f t="shared" si="2"/>
        <v>335.63</v>
      </c>
    </row>
    <row r="103" spans="1:6" ht="12.75" customHeight="1" x14ac:dyDescent="0.2">
      <c r="A103" s="39">
        <v>94</v>
      </c>
      <c r="B103" s="129" t="s">
        <v>263</v>
      </c>
      <c r="C103" s="130"/>
      <c r="D103" s="130"/>
      <c r="E103" s="130">
        <v>67.8</v>
      </c>
      <c r="F103" s="130">
        <f t="shared" si="2"/>
        <v>67.8</v>
      </c>
    </row>
    <row r="104" spans="1:6" ht="12.75" customHeight="1" x14ac:dyDescent="0.2">
      <c r="A104" s="78">
        <v>95</v>
      </c>
      <c r="B104" s="127" t="s">
        <v>264</v>
      </c>
      <c r="C104" s="128"/>
      <c r="D104" s="128"/>
      <c r="E104" s="128">
        <v>109.41</v>
      </c>
      <c r="F104" s="128">
        <f t="shared" si="2"/>
        <v>109.41</v>
      </c>
    </row>
    <row r="105" spans="1:6" ht="12.75" customHeight="1" x14ac:dyDescent="0.2">
      <c r="A105" s="39">
        <v>96</v>
      </c>
      <c r="B105" s="129" t="s">
        <v>389</v>
      </c>
      <c r="C105" s="130"/>
      <c r="D105" s="130"/>
      <c r="E105" s="130">
        <v>63477.77</v>
      </c>
      <c r="F105" s="130">
        <f t="shared" si="2"/>
        <v>63477.77</v>
      </c>
    </row>
    <row r="106" spans="1:6" ht="12.75" customHeight="1" x14ac:dyDescent="0.2">
      <c r="A106" s="78">
        <v>97</v>
      </c>
      <c r="B106" s="127" t="s">
        <v>266</v>
      </c>
      <c r="C106" s="128"/>
      <c r="D106" s="128"/>
      <c r="E106" s="128">
        <f>282.96+108854.3</f>
        <v>109137.26000000001</v>
      </c>
      <c r="F106" s="128">
        <f t="shared" ref="F106:F122" si="3">SUM(C106:E106)</f>
        <v>109137.26000000001</v>
      </c>
    </row>
    <row r="107" spans="1:6" ht="12.75" customHeight="1" x14ac:dyDescent="0.2">
      <c r="A107" s="39">
        <v>98</v>
      </c>
      <c r="B107" s="129" t="s">
        <v>267</v>
      </c>
      <c r="C107" s="130">
        <v>1269252.78</v>
      </c>
      <c r="D107" s="130"/>
      <c r="E107" s="130">
        <v>167.76</v>
      </c>
      <c r="F107" s="130">
        <f t="shared" si="3"/>
        <v>1269420.54</v>
      </c>
    </row>
    <row r="108" spans="1:6" ht="12.75" customHeight="1" x14ac:dyDescent="0.2">
      <c r="A108" s="78">
        <v>99</v>
      </c>
      <c r="B108" s="127" t="s">
        <v>268</v>
      </c>
      <c r="C108" s="128"/>
      <c r="D108" s="128"/>
      <c r="E108" s="128">
        <v>169.43</v>
      </c>
      <c r="F108" s="128">
        <f t="shared" si="3"/>
        <v>169.43</v>
      </c>
    </row>
    <row r="109" spans="1:6" ht="12.75" customHeight="1" x14ac:dyDescent="0.2">
      <c r="A109" s="39">
        <v>100</v>
      </c>
      <c r="B109" s="129" t="s">
        <v>269</v>
      </c>
      <c r="C109" s="130">
        <v>1500000</v>
      </c>
      <c r="D109" s="130"/>
      <c r="E109" s="130">
        <v>110.17</v>
      </c>
      <c r="F109" s="130">
        <f t="shared" si="3"/>
        <v>1500110.17</v>
      </c>
    </row>
    <row r="110" spans="1:6" ht="12.75" customHeight="1" x14ac:dyDescent="0.2">
      <c r="A110" s="78">
        <v>101</v>
      </c>
      <c r="B110" s="127" t="s">
        <v>270</v>
      </c>
      <c r="C110" s="128"/>
      <c r="D110" s="128"/>
      <c r="E110" s="128">
        <v>172.20000000000002</v>
      </c>
      <c r="F110" s="128">
        <f t="shared" si="3"/>
        <v>172.20000000000002</v>
      </c>
    </row>
    <row r="111" spans="1:6" ht="12.75" customHeight="1" x14ac:dyDescent="0.2">
      <c r="A111" s="39">
        <v>102</v>
      </c>
      <c r="B111" s="129" t="s">
        <v>271</v>
      </c>
      <c r="C111" s="130"/>
      <c r="D111" s="130">
        <v>3720</v>
      </c>
      <c r="E111" s="130">
        <v>1313.49</v>
      </c>
      <c r="F111" s="130">
        <f t="shared" si="3"/>
        <v>5033.49</v>
      </c>
    </row>
    <row r="112" spans="1:6" ht="12.75" customHeight="1" x14ac:dyDescent="0.2">
      <c r="A112" s="78">
        <v>103</v>
      </c>
      <c r="B112" s="127" t="s">
        <v>272</v>
      </c>
      <c r="C112" s="128"/>
      <c r="D112" s="128"/>
      <c r="E112" s="128">
        <v>151.82999999999998</v>
      </c>
      <c r="F112" s="128">
        <f t="shared" si="3"/>
        <v>151.82999999999998</v>
      </c>
    </row>
    <row r="113" spans="1:6" ht="12.75" customHeight="1" x14ac:dyDescent="0.2">
      <c r="A113" s="39">
        <v>104</v>
      </c>
      <c r="B113" s="129" t="s">
        <v>273</v>
      </c>
      <c r="C113" s="130"/>
      <c r="D113" s="130"/>
      <c r="E113" s="130">
        <v>118.75</v>
      </c>
      <c r="F113" s="130">
        <f t="shared" si="3"/>
        <v>118.75</v>
      </c>
    </row>
    <row r="114" spans="1:6" ht="12.75" customHeight="1" x14ac:dyDescent="0.2">
      <c r="A114" s="78">
        <v>105</v>
      </c>
      <c r="B114" s="127" t="s">
        <v>274</v>
      </c>
      <c r="C114" s="128"/>
      <c r="D114" s="128"/>
      <c r="E114" s="128">
        <v>136.77000000000001</v>
      </c>
      <c r="F114" s="128">
        <f t="shared" si="3"/>
        <v>136.77000000000001</v>
      </c>
    </row>
    <row r="115" spans="1:6" ht="12.75" customHeight="1" x14ac:dyDescent="0.2">
      <c r="A115" s="39">
        <v>106</v>
      </c>
      <c r="B115" s="129" t="s">
        <v>390</v>
      </c>
      <c r="C115" s="130"/>
      <c r="D115" s="130"/>
      <c r="E115" s="130">
        <v>188.17000000000002</v>
      </c>
      <c r="F115" s="130">
        <f t="shared" si="3"/>
        <v>188.17000000000002</v>
      </c>
    </row>
    <row r="116" spans="1:6" ht="12.75" customHeight="1" x14ac:dyDescent="0.2">
      <c r="A116" s="78">
        <v>107</v>
      </c>
      <c r="B116" s="127" t="s">
        <v>276</v>
      </c>
      <c r="C116" s="128"/>
      <c r="D116" s="128">
        <v>1260</v>
      </c>
      <c r="E116" s="128">
        <v>354.23999999999995</v>
      </c>
      <c r="F116" s="128">
        <f t="shared" si="3"/>
        <v>1614.24</v>
      </c>
    </row>
    <row r="117" spans="1:6" ht="12.75" customHeight="1" x14ac:dyDescent="0.2">
      <c r="A117" s="39">
        <v>108</v>
      </c>
      <c r="B117" s="129" t="s">
        <v>277</v>
      </c>
      <c r="C117" s="130">
        <v>4433174.8499999996</v>
      </c>
      <c r="D117" s="130">
        <v>3660</v>
      </c>
      <c r="E117" s="130">
        <v>869.2</v>
      </c>
      <c r="F117" s="130">
        <f t="shared" si="3"/>
        <v>4437704.05</v>
      </c>
    </row>
    <row r="118" spans="1:6" ht="12.75" customHeight="1" x14ac:dyDescent="0.2">
      <c r="A118" s="78">
        <v>109</v>
      </c>
      <c r="B118" s="127" t="s">
        <v>391</v>
      </c>
      <c r="C118" s="128"/>
      <c r="D118" s="128"/>
      <c r="E118" s="128">
        <v>47.44</v>
      </c>
      <c r="F118" s="128">
        <f t="shared" si="3"/>
        <v>47.44</v>
      </c>
    </row>
    <row r="119" spans="1:6" ht="12.75" customHeight="1" x14ac:dyDescent="0.2">
      <c r="A119" s="39">
        <v>110</v>
      </c>
      <c r="B119" s="129" t="s">
        <v>392</v>
      </c>
      <c r="C119" s="130"/>
      <c r="D119" s="130"/>
      <c r="E119" s="130">
        <v>263.51</v>
      </c>
      <c r="F119" s="130">
        <f t="shared" si="3"/>
        <v>263.51</v>
      </c>
    </row>
    <row r="120" spans="1:6" ht="12.75" customHeight="1" x14ac:dyDescent="0.2">
      <c r="A120" s="78">
        <v>111</v>
      </c>
      <c r="B120" s="127" t="s">
        <v>280</v>
      </c>
      <c r="C120" s="128"/>
      <c r="D120" s="128"/>
      <c r="E120" s="128">
        <v>125.65</v>
      </c>
      <c r="F120" s="128">
        <f t="shared" si="3"/>
        <v>125.65</v>
      </c>
    </row>
    <row r="121" spans="1:6" ht="12.75" customHeight="1" x14ac:dyDescent="0.2">
      <c r="A121" s="39">
        <v>112</v>
      </c>
      <c r="B121" s="129" t="s">
        <v>393</v>
      </c>
      <c r="C121" s="130"/>
      <c r="D121" s="130"/>
      <c r="E121" s="130">
        <v>647.04000000000008</v>
      </c>
      <c r="F121" s="130">
        <f t="shared" si="3"/>
        <v>647.04000000000008</v>
      </c>
    </row>
    <row r="122" spans="1:6" ht="12.75" customHeight="1" x14ac:dyDescent="0.2">
      <c r="A122" s="78">
        <v>113</v>
      </c>
      <c r="B122" s="127" t="s">
        <v>394</v>
      </c>
      <c r="C122" s="128"/>
      <c r="D122" s="128"/>
      <c r="E122" s="128">
        <v>162.76</v>
      </c>
      <c r="F122" s="128">
        <f t="shared" si="3"/>
        <v>162.76</v>
      </c>
    </row>
    <row r="123" spans="1:6" ht="4.5" customHeight="1" x14ac:dyDescent="0.2">
      <c r="A123" s="39"/>
      <c r="B123" s="40"/>
      <c r="C123" s="130"/>
      <c r="D123" s="130"/>
      <c r="E123" s="130"/>
      <c r="F123" s="131"/>
    </row>
    <row r="124" spans="1:6" ht="12.75" customHeight="1" thickBot="1" x14ac:dyDescent="0.25">
      <c r="A124" s="119" t="s">
        <v>356</v>
      </c>
      <c r="B124" s="105"/>
      <c r="C124" s="132">
        <f>SUM(C13:C121)</f>
        <v>11475901.379999999</v>
      </c>
      <c r="D124" s="132">
        <f>SUM(D10:D123)</f>
        <v>50901.3</v>
      </c>
      <c r="E124" s="132">
        <f>SUM(E10:E123)</f>
        <v>869676.91871999996</v>
      </c>
      <c r="F124" s="133">
        <f>SUM(F10:F123)</f>
        <v>12396479.598719997</v>
      </c>
    </row>
    <row r="125" spans="1:6" ht="12.75" customHeight="1" thickTop="1" x14ac:dyDescent="0.2"/>
    <row r="126" spans="1:6" ht="12.75" customHeight="1" x14ac:dyDescent="0.2">
      <c r="A126" s="34" t="s">
        <v>315</v>
      </c>
    </row>
    <row r="127" spans="1:6" x14ac:dyDescent="0.2">
      <c r="A127" s="1" t="s">
        <v>400</v>
      </c>
    </row>
    <row r="128" spans="1:6" x14ac:dyDescent="0.2">
      <c r="A128" s="1" t="s">
        <v>402</v>
      </c>
    </row>
  </sheetData>
  <mergeCells count="6">
    <mergeCell ref="A6:A7"/>
    <mergeCell ref="A1:F1"/>
    <mergeCell ref="A2:F2"/>
    <mergeCell ref="A3:F3"/>
    <mergeCell ref="A4:F4"/>
    <mergeCell ref="A5:F5"/>
  </mergeCell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RESUMEN PARTS. Y APORTS.</vt:lpstr>
      <vt:lpstr>PARTS. FED.MPIOS. 2024.</vt:lpstr>
      <vt:lpstr>FAISM 2024.</vt:lpstr>
      <vt:lpstr>FORTAMUN 2024.</vt:lpstr>
      <vt:lpstr>PAGOS POR FONDOS 2024.</vt:lpstr>
      <vt:lpstr>PAGO PARTS. A COM. 2024 </vt:lpstr>
      <vt:lpstr>FAISM PAGO A COM. 2024</vt:lpstr>
      <vt:lpstr>FORTAMUN PAGO A COM. 2024</vt:lpstr>
      <vt:lpstr>OTROS PAGOS</vt:lpstr>
      <vt:lpstr>'FAISM 2024.'!Área_de_impresión</vt:lpstr>
      <vt:lpstr>'FORTAMUN 2024.'!Área_de_impresión</vt:lpstr>
      <vt:lpstr>'PAGOS POR FONDOS 2024.'!Área_de_impresión</vt:lpstr>
      <vt:lpstr>'PARTS. FED.MPIOS. 2024.'!Área_de_impresión</vt:lpstr>
      <vt:lpstr>'RESUMEN PARTS. Y APORTS.'!Área_de_impresión</vt:lpstr>
    </vt:vector>
  </TitlesOfParts>
  <Company>T.P.V.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T.P.V.</dc:creator>
  <cp:lastModifiedBy>Suelem Janeth González Rodríguez</cp:lastModifiedBy>
  <cp:lastPrinted>2025-04-30T03:30:58Z</cp:lastPrinted>
  <dcterms:created xsi:type="dcterms:W3CDTF">1996-10-30T19:57:22Z</dcterms:created>
  <dcterms:modified xsi:type="dcterms:W3CDTF">2025-04-30T03:31:54Z</dcterms:modified>
</cp:coreProperties>
</file>